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mc:AlternateContent xmlns:mc="http://schemas.openxmlformats.org/markup-compatibility/2006">
    <mc:Choice Requires="x15">
      <x15ac:absPath xmlns:x15ac="http://schemas.microsoft.com/office/spreadsheetml/2010/11/ac" url="\\192.168.0.6\개발원\"/>
    </mc:Choice>
  </mc:AlternateContent>
  <bookViews>
    <workbookView xWindow="0" yWindow="0" windowWidth="28800" windowHeight="11955"/>
  </bookViews>
  <sheets>
    <sheet name="엘포씨 환급 (2026년 조정계수 적용)" sheetId="9" r:id="rId1"/>
    <sheet name="엘포씨 AI기초 (2026년 조정계수 적용)" sheetId="14" r:id="rId2"/>
    <sheet name="엘포씨 환급 (2025년 조정계수 적용)" sheetId="5" state="hidden" r:id="rId3"/>
    <sheet name="엘포씨 환급 교강사 배정 현황" sheetId="12" state="hidden" r:id="rId4"/>
    <sheet name="엘포씨 기직카 (2025년 조정계수 적용)" sheetId="8" state="hidden" r:id="rId5"/>
    <sheet name="엘포씨 환급(25년 1월까지)" sheetId="1" state="hidden" r:id="rId6"/>
    <sheet name="엘포씨 기직카(25년 1월까지)" sheetId="2" state="hidden" r:id="rId7"/>
    <sheet name="엘포씨 과정심사결과" sheetId="3" state="hidden" r:id="rId8"/>
    <sheet name="조정계수 2024.02.01" sheetId="4" state="hidden" r:id="rId9"/>
    <sheet name="조정계수 2025.02.01" sheetId="6" state="hidden" r:id="rId10"/>
    <sheet name="조정계수 2026.02.01" sheetId="11" state="hidden" r:id="rId11"/>
  </sheets>
  <externalReferences>
    <externalReference r:id="rId12"/>
  </externalReferences>
  <definedNames>
    <definedName name="_xlnm._FilterDatabase" localSheetId="1" hidden="1">'엘포씨 AI기초 (2026년 조정계수 적용)'!$A$3:$BL$3</definedName>
    <definedName name="_xlnm._FilterDatabase" localSheetId="7" hidden="1">'엘포씨 과정심사결과'!$A$1:$R$207</definedName>
    <definedName name="_xlnm._FilterDatabase" localSheetId="4" hidden="1">'엘포씨 기직카 (2025년 조정계수 적용)'!$A$3:$BF$3</definedName>
    <definedName name="_xlnm._FilterDatabase" localSheetId="6" hidden="1">'엘포씨 기직카(25년 1월까지)'!$A$3:$BE$58</definedName>
    <definedName name="_xlnm._FilterDatabase" localSheetId="2" hidden="1">'엘포씨 환급 (2025년 조정계수 적용)'!$A$3:$BK$3</definedName>
    <definedName name="_xlnm._FilterDatabase" localSheetId="0" hidden="1">'엘포씨 환급 (2026년 조정계수 적용)'!$A$3:$BM$170</definedName>
    <definedName name="_xlnm._FilterDatabase" localSheetId="3" hidden="1">'엘포씨 환급 교강사 배정 현황'!$A$3:$BN$3</definedName>
    <definedName name="_xlnm._FilterDatabase" localSheetId="5" hidden="1">'엘포씨 환급(25년 1월까지)'!$A$3:$BK$110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9" l="1"/>
  <c r="Z8" i="9" l="1"/>
  <c r="X8" i="9"/>
  <c r="V8" i="9"/>
  <c r="Z7" i="9"/>
  <c r="X7" i="9"/>
  <c r="V7" i="9"/>
  <c r="Z6" i="9"/>
  <c r="X6" i="9"/>
  <c r="V6" i="9"/>
  <c r="Z5" i="9"/>
  <c r="X5" i="9"/>
  <c r="V5" i="9"/>
  <c r="Z4" i="9"/>
  <c r="X4" i="9"/>
  <c r="V4"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5" i="9"/>
  <c r="T6" i="9"/>
  <c r="T7" i="9"/>
  <c r="T8" i="9"/>
  <c r="T4" i="9"/>
  <c r="W7" i="9" l="1"/>
  <c r="W6" i="9"/>
  <c r="U5" i="9"/>
  <c r="U8" i="9"/>
  <c r="W8" i="9"/>
  <c r="Y6" i="9"/>
  <c r="W5" i="9"/>
  <c r="W4" i="9"/>
  <c r="U6" i="9"/>
  <c r="U7" i="9"/>
  <c r="U4" i="9"/>
  <c r="Y4" i="9"/>
  <c r="Y7" i="9"/>
  <c r="Y5" i="9"/>
  <c r="Y8" i="9"/>
  <c r="M104" i="9"/>
  <c r="M103" i="9"/>
  <c r="M102" i="9"/>
  <c r="M101" i="9"/>
  <c r="M100" i="9"/>
  <c r="M99" i="9"/>
  <c r="M98" i="9"/>
  <c r="M97" i="9"/>
  <c r="M96" i="9"/>
  <c r="M95" i="9"/>
  <c r="M94" i="9"/>
  <c r="M93" i="9"/>
  <c r="M92" i="9"/>
  <c r="M91" i="9"/>
  <c r="M90" i="9"/>
  <c r="M89" i="9"/>
  <c r="M88" i="9"/>
  <c r="M87" i="9"/>
  <c r="M86" i="9"/>
  <c r="M85" i="9"/>
  <c r="M83" i="9"/>
  <c r="M82" i="9"/>
  <c r="M78" i="9"/>
  <c r="M77" i="9"/>
  <c r="M73" i="9"/>
  <c r="M72" i="9"/>
  <c r="M71" i="9"/>
  <c r="M65" i="9"/>
  <c r="M64" i="9"/>
  <c r="M63" i="9"/>
  <c r="M62" i="9"/>
  <c r="AG5" i="9" l="1"/>
  <c r="AG6" i="9"/>
  <c r="AG7" i="9"/>
  <c r="AG8" i="9"/>
  <c r="AG4" i="9"/>
  <c r="AG6" i="14" l="1"/>
  <c r="V6" i="14"/>
  <c r="T6" i="14"/>
  <c r="AG5" i="14"/>
  <c r="V5" i="14"/>
  <c r="T5" i="14"/>
  <c r="AG4" i="14"/>
  <c r="V4" i="14"/>
  <c r="T4" i="14"/>
  <c r="U5" i="14" l="1"/>
  <c r="U6" i="14"/>
  <c r="U4" i="14"/>
  <c r="BM65" i="12" l="1"/>
  <c r="BM67" i="12"/>
  <c r="BM68" i="12"/>
  <c r="BM69" i="12"/>
  <c r="BM70" i="12"/>
  <c r="BM74" i="12"/>
  <c r="BM75" i="12"/>
  <c r="BM76" i="12"/>
  <c r="BM100" i="12"/>
  <c r="BM101" i="12"/>
  <c r="BM102" i="12"/>
  <c r="BM103" i="12"/>
  <c r="BM104" i="12"/>
  <c r="BM127" i="12"/>
  <c r="BM128" i="12"/>
  <c r="BM130" i="12"/>
  <c r="BM131" i="12"/>
  <c r="BM132" i="12"/>
  <c r="BM133" i="12"/>
  <c r="BM134" i="12"/>
  <c r="BM135" i="12"/>
  <c r="BM136" i="12"/>
  <c r="BM142" i="12"/>
  <c r="BM143" i="12"/>
  <c r="BM144" i="12"/>
  <c r="BM145" i="12"/>
  <c r="BM146" i="12"/>
  <c r="BM149" i="12"/>
  <c r="BM160" i="12"/>
  <c r="BM161" i="12"/>
  <c r="BM162" i="12"/>
  <c r="BM163" i="12"/>
  <c r="BM165" i="12"/>
  <c r="BM166" i="12"/>
  <c r="BM167" i="12"/>
  <c r="BM13" i="12"/>
  <c r="BM14" i="12"/>
  <c r="BM15" i="12"/>
  <c r="BM16" i="12"/>
  <c r="BM17" i="12"/>
  <c r="BM18" i="12"/>
  <c r="BM19" i="12"/>
  <c r="BM20" i="12"/>
  <c r="BM21" i="12"/>
  <c r="BM22" i="12"/>
  <c r="BM23" i="12"/>
  <c r="BM24" i="12"/>
  <c r="BM25" i="12"/>
  <c r="BM26" i="12"/>
  <c r="BM27" i="12"/>
  <c r="BM28" i="12"/>
  <c r="BM29" i="12"/>
  <c r="BM30" i="12"/>
  <c r="BM31" i="12"/>
  <c r="BM32" i="12"/>
  <c r="BM33" i="12"/>
  <c r="BM34" i="12"/>
  <c r="BM35" i="12"/>
  <c r="BM36" i="12"/>
  <c r="BM37" i="12"/>
  <c r="BM38" i="12"/>
  <c r="BM39" i="12"/>
  <c r="BM40" i="12"/>
  <c r="BM41" i="12"/>
  <c r="BM42" i="12"/>
  <c r="BM43" i="12"/>
  <c r="BM44" i="12"/>
  <c r="BM45" i="12"/>
  <c r="BM46" i="12"/>
  <c r="BM47" i="12"/>
  <c r="BM48" i="12"/>
  <c r="BM49" i="12"/>
  <c r="BM50" i="12"/>
  <c r="BM51" i="12"/>
  <c r="BM52" i="12"/>
  <c r="BM53" i="12"/>
  <c r="BM54" i="12"/>
  <c r="BM55" i="12"/>
  <c r="BM56" i="12"/>
  <c r="BM66" i="12"/>
  <c r="BM71" i="12"/>
  <c r="BM72" i="12"/>
  <c r="BM73" i="12"/>
  <c r="BM77" i="12"/>
  <c r="BM78" i="12"/>
  <c r="BM79" i="12"/>
  <c r="BM80" i="12"/>
  <c r="BM81" i="12"/>
  <c r="BM82" i="12"/>
  <c r="BM83" i="12"/>
  <c r="BM84" i="12"/>
  <c r="BM85" i="12"/>
  <c r="BM86" i="12"/>
  <c r="BM87" i="12"/>
  <c r="BM88" i="12"/>
  <c r="BM89" i="12"/>
  <c r="BM90" i="12"/>
  <c r="BM91" i="12"/>
  <c r="BM92" i="12"/>
  <c r="BM93" i="12"/>
  <c r="BM94" i="12"/>
  <c r="BM95" i="12"/>
  <c r="BM96" i="12"/>
  <c r="BM97" i="12"/>
  <c r="BM98" i="12"/>
  <c r="BM99" i="12"/>
  <c r="BM107" i="12"/>
  <c r="BM108" i="12"/>
  <c r="BM109" i="12"/>
  <c r="BM110" i="12"/>
  <c r="BM111" i="12"/>
  <c r="BM112" i="12"/>
  <c r="BM113" i="12"/>
  <c r="BM114" i="12"/>
  <c r="BM115" i="12"/>
  <c r="BM116" i="12"/>
  <c r="BM117" i="12"/>
  <c r="BM118" i="12"/>
  <c r="BM119" i="12"/>
  <c r="BM120" i="12"/>
  <c r="BM121" i="12"/>
  <c r="BM122" i="12"/>
  <c r="BM123" i="12"/>
  <c r="BM124" i="12"/>
  <c r="BM125" i="12"/>
  <c r="BM126" i="12"/>
  <c r="BM129" i="12"/>
  <c r="BM137" i="12"/>
  <c r="BM138" i="12"/>
  <c r="BM139" i="12"/>
  <c r="BM140" i="12"/>
  <c r="BM141" i="12"/>
  <c r="BM147" i="12"/>
  <c r="BM148" i="12"/>
  <c r="BM150" i="12"/>
  <c r="BM151" i="12"/>
  <c r="BM152" i="12"/>
  <c r="BM153" i="12"/>
  <c r="BM154" i="12"/>
  <c r="BM155" i="12"/>
  <c r="BM156" i="12"/>
  <c r="BM157" i="12"/>
  <c r="BM158" i="12"/>
  <c r="BM159" i="12"/>
  <c r="BM7" i="12"/>
  <c r="BM105" i="12"/>
  <c r="BM106" i="12"/>
  <c r="BM164" i="12"/>
  <c r="BM4" i="12"/>
  <c r="BM5" i="12"/>
  <c r="BM8" i="12"/>
  <c r="BM9" i="12"/>
  <c r="BM10" i="12"/>
  <c r="BM11" i="12"/>
  <c r="BM12" i="12"/>
  <c r="BM57" i="12"/>
  <c r="BM58" i="12"/>
  <c r="BM59" i="12"/>
  <c r="BM60" i="12"/>
  <c r="BM61" i="12"/>
  <c r="BM62" i="12"/>
  <c r="BM63" i="12"/>
  <c r="BM64" i="12"/>
  <c r="BM6" i="12"/>
  <c r="AG159" i="12" l="1"/>
  <c r="T159" i="12"/>
  <c r="F159" i="12"/>
  <c r="Z159" i="12" s="1"/>
  <c r="AG158" i="12"/>
  <c r="T158" i="12"/>
  <c r="F158" i="12"/>
  <c r="AG157" i="12"/>
  <c r="V157" i="12"/>
  <c r="T157" i="12"/>
  <c r="F157" i="12"/>
  <c r="Z157" i="12" s="1"/>
  <c r="AG156" i="12"/>
  <c r="T156" i="12"/>
  <c r="F156" i="12"/>
  <c r="AG155" i="12"/>
  <c r="T155" i="12"/>
  <c r="F155" i="12"/>
  <c r="Z155" i="12" s="1"/>
  <c r="AG154" i="12"/>
  <c r="T154" i="12"/>
  <c r="F154" i="12"/>
  <c r="AG153" i="12"/>
  <c r="T153" i="12"/>
  <c r="F153" i="12"/>
  <c r="Z153" i="12" s="1"/>
  <c r="AG152" i="12"/>
  <c r="T152" i="12"/>
  <c r="F152" i="12"/>
  <c r="AG151" i="12"/>
  <c r="X151" i="12"/>
  <c r="T151" i="12"/>
  <c r="F151" i="12"/>
  <c r="Z151" i="12" s="1"/>
  <c r="AG150" i="12"/>
  <c r="T150" i="12"/>
  <c r="F150" i="12"/>
  <c r="AG148" i="12"/>
  <c r="T148" i="12"/>
  <c r="F148" i="12"/>
  <c r="Z148" i="12" s="1"/>
  <c r="AG147" i="12"/>
  <c r="T147" i="12"/>
  <c r="F147" i="12"/>
  <c r="AG141" i="12"/>
  <c r="M141" i="12" s="1"/>
  <c r="T141" i="12"/>
  <c r="F141" i="12"/>
  <c r="AG140" i="12"/>
  <c r="T140" i="12"/>
  <c r="F140" i="12"/>
  <c r="X140" i="12" s="1"/>
  <c r="AG139" i="12"/>
  <c r="T139" i="12"/>
  <c r="F139" i="12"/>
  <c r="V139" i="12" s="1"/>
  <c r="AG138" i="12"/>
  <c r="T138" i="12"/>
  <c r="F138" i="12"/>
  <c r="Z138" i="12" s="1"/>
  <c r="AG137" i="12"/>
  <c r="M137" i="12" s="1"/>
  <c r="T137" i="12"/>
  <c r="F137" i="12"/>
  <c r="AG129" i="12"/>
  <c r="M129" i="12" s="1"/>
  <c r="T129" i="12"/>
  <c r="F129" i="12"/>
  <c r="AG126" i="12"/>
  <c r="T126" i="12"/>
  <c r="M126" i="12"/>
  <c r="F126" i="12"/>
  <c r="AG125" i="12"/>
  <c r="M125" i="12" s="1"/>
  <c r="T125" i="12"/>
  <c r="F125" i="12"/>
  <c r="AG124" i="12"/>
  <c r="M124" i="12" s="1"/>
  <c r="T124" i="12"/>
  <c r="F124" i="12"/>
  <c r="AG123" i="12"/>
  <c r="M123" i="12" s="1"/>
  <c r="T123" i="12"/>
  <c r="F123" i="12"/>
  <c r="AG122" i="12"/>
  <c r="M122" i="12" s="1"/>
  <c r="T122" i="12"/>
  <c r="F122" i="12"/>
  <c r="AG121" i="12"/>
  <c r="M121" i="12" s="1"/>
  <c r="T121" i="12"/>
  <c r="F121" i="12"/>
  <c r="AG120" i="12"/>
  <c r="M120" i="12" s="1"/>
  <c r="T120" i="12"/>
  <c r="F120" i="12"/>
  <c r="AG119" i="12"/>
  <c r="T119" i="12"/>
  <c r="F119" i="12"/>
  <c r="V119" i="12" s="1"/>
  <c r="AG118" i="12"/>
  <c r="M118" i="12" s="1"/>
  <c r="T118" i="12"/>
  <c r="F118" i="12"/>
  <c r="AG117" i="12"/>
  <c r="M117" i="12" s="1"/>
  <c r="T117" i="12"/>
  <c r="F117" i="12"/>
  <c r="AG116" i="12"/>
  <c r="M116" i="12" s="1"/>
  <c r="T116" i="12"/>
  <c r="F116" i="12"/>
  <c r="AG115" i="12"/>
  <c r="M115" i="12" s="1"/>
  <c r="T115" i="12"/>
  <c r="F115" i="12"/>
  <c r="AG114" i="12"/>
  <c r="M114" i="12" s="1"/>
  <c r="T114" i="12"/>
  <c r="F114" i="12"/>
  <c r="AG113" i="12"/>
  <c r="M113" i="12" s="1"/>
  <c r="Z113" i="12" s="1"/>
  <c r="Y113" i="12" s="1"/>
  <c r="T113" i="12"/>
  <c r="F113" i="12"/>
  <c r="AG112" i="12"/>
  <c r="T112" i="12"/>
  <c r="F112" i="12"/>
  <c r="X112" i="12" s="1"/>
  <c r="AG111" i="12"/>
  <c r="M111" i="12" s="1"/>
  <c r="T111" i="12"/>
  <c r="F111" i="12"/>
  <c r="AG110" i="12"/>
  <c r="M110" i="12" s="1"/>
  <c r="T110" i="12"/>
  <c r="F110" i="12"/>
  <c r="AG109" i="12"/>
  <c r="T109" i="12"/>
  <c r="F109" i="12"/>
  <c r="AG108" i="12"/>
  <c r="T108" i="12"/>
  <c r="F108" i="12"/>
  <c r="Z108" i="12" s="1"/>
  <c r="Y108" i="12" s="1"/>
  <c r="AG107" i="12"/>
  <c r="M107" i="12" s="1"/>
  <c r="T107" i="12"/>
  <c r="F107" i="12"/>
  <c r="T99" i="12"/>
  <c r="M99" i="12"/>
  <c r="Z99" i="12" s="1"/>
  <c r="Y99" i="12" s="1"/>
  <c r="T98" i="12"/>
  <c r="M98" i="12"/>
  <c r="V98" i="12" s="1"/>
  <c r="T97" i="12"/>
  <c r="M97" i="12"/>
  <c r="X97" i="12" s="1"/>
  <c r="T96" i="12"/>
  <c r="M96" i="12"/>
  <c r="Z96" i="12" s="1"/>
  <c r="X95" i="12"/>
  <c r="T95" i="12"/>
  <c r="M95" i="12"/>
  <c r="V95" i="12" s="1"/>
  <c r="T94" i="12"/>
  <c r="M94" i="12"/>
  <c r="X94" i="12" s="1"/>
  <c r="T93" i="12"/>
  <c r="M93" i="12"/>
  <c r="Z93" i="12" s="1"/>
  <c r="Y93" i="12" s="1"/>
  <c r="X92" i="12"/>
  <c r="T92" i="12"/>
  <c r="M92" i="12"/>
  <c r="V92" i="12" s="1"/>
  <c r="T91" i="12"/>
  <c r="M91" i="12"/>
  <c r="X91" i="12" s="1"/>
  <c r="T90" i="12"/>
  <c r="M90" i="12"/>
  <c r="Z90" i="12" s="1"/>
  <c r="T89" i="12"/>
  <c r="M89" i="12"/>
  <c r="V89" i="12" s="1"/>
  <c r="U89" i="12" s="1"/>
  <c r="T88" i="12"/>
  <c r="M88" i="12"/>
  <c r="X88" i="12" s="1"/>
  <c r="T87" i="12"/>
  <c r="M87" i="12"/>
  <c r="Z87" i="12" s="1"/>
  <c r="T86" i="12"/>
  <c r="M86" i="12"/>
  <c r="V86" i="12" s="1"/>
  <c r="T85" i="12"/>
  <c r="M85" i="12"/>
  <c r="X85" i="12" s="1"/>
  <c r="T84" i="12"/>
  <c r="M84" i="12"/>
  <c r="Z84" i="12" s="1"/>
  <c r="T83" i="12"/>
  <c r="M83" i="12"/>
  <c r="V83" i="12" s="1"/>
  <c r="T82" i="12"/>
  <c r="M82" i="12"/>
  <c r="X82" i="12" s="1"/>
  <c r="T81" i="12"/>
  <c r="M81" i="12"/>
  <c r="Z81" i="12" s="1"/>
  <c r="Y81" i="12" s="1"/>
  <c r="T80" i="12"/>
  <c r="M80" i="12"/>
  <c r="V80" i="12" s="1"/>
  <c r="Z79" i="12"/>
  <c r="X79" i="12"/>
  <c r="V79" i="12"/>
  <c r="T79" i="12"/>
  <c r="X78" i="12"/>
  <c r="T78" i="12"/>
  <c r="M78" i="12"/>
  <c r="V78" i="12" s="1"/>
  <c r="Z77" i="12"/>
  <c r="X77" i="12"/>
  <c r="V77" i="12"/>
  <c r="T77" i="12"/>
  <c r="T73" i="12"/>
  <c r="M73" i="12"/>
  <c r="V73" i="12" s="1"/>
  <c r="T72" i="12"/>
  <c r="M72" i="12"/>
  <c r="X72" i="12" s="1"/>
  <c r="T71" i="12"/>
  <c r="M71" i="12"/>
  <c r="Z71" i="12" s="1"/>
  <c r="T66" i="12"/>
  <c r="M66" i="12"/>
  <c r="V66" i="12" s="1"/>
  <c r="AG56" i="12"/>
  <c r="M56" i="12" s="1"/>
  <c r="T56" i="12"/>
  <c r="AG55" i="12"/>
  <c r="Z55" i="12"/>
  <c r="X55" i="12"/>
  <c r="V55" i="12"/>
  <c r="T55" i="12"/>
  <c r="AG54" i="12"/>
  <c r="Z54" i="12"/>
  <c r="X54" i="12"/>
  <c r="V54" i="12"/>
  <c r="T54" i="12"/>
  <c r="AG53" i="12"/>
  <c r="T53" i="12"/>
  <c r="M53" i="12"/>
  <c r="AG52" i="12"/>
  <c r="M52" i="12" s="1"/>
  <c r="T52" i="12"/>
  <c r="F52" i="12"/>
  <c r="AG51" i="12"/>
  <c r="T51" i="12"/>
  <c r="M51" i="12"/>
  <c r="X51" i="12" s="1"/>
  <c r="AG50" i="12"/>
  <c r="M50" i="12" s="1"/>
  <c r="T50" i="12"/>
  <c r="AG49" i="12"/>
  <c r="M49" i="12" s="1"/>
  <c r="V49" i="12" s="1"/>
  <c r="T49" i="12"/>
  <c r="AG48" i="12"/>
  <c r="M48" i="12" s="1"/>
  <c r="T48" i="12"/>
  <c r="AG47" i="12"/>
  <c r="M47" i="12" s="1"/>
  <c r="Z47" i="12" s="1"/>
  <c r="T47" i="12"/>
  <c r="AG46" i="12"/>
  <c r="M46" i="12" s="1"/>
  <c r="V46" i="12" s="1"/>
  <c r="T46" i="12"/>
  <c r="AG45" i="12"/>
  <c r="M45" i="12" s="1"/>
  <c r="X45" i="12" s="1"/>
  <c r="T45" i="12"/>
  <c r="AG44" i="12"/>
  <c r="M44" i="12" s="1"/>
  <c r="T44" i="12"/>
  <c r="AG43" i="12"/>
  <c r="M43" i="12" s="1"/>
  <c r="V43" i="12" s="1"/>
  <c r="T43" i="12"/>
  <c r="AG42" i="12"/>
  <c r="M42" i="12" s="1"/>
  <c r="T42" i="12"/>
  <c r="AG41" i="12"/>
  <c r="T41" i="12"/>
  <c r="M41" i="12"/>
  <c r="Z41" i="12" s="1"/>
  <c r="AG40" i="12"/>
  <c r="M40" i="12" s="1"/>
  <c r="V40" i="12" s="1"/>
  <c r="T40" i="12"/>
  <c r="AG39" i="12"/>
  <c r="T39" i="12"/>
  <c r="F39" i="12"/>
  <c r="X39" i="12" s="1"/>
  <c r="AG38" i="12"/>
  <c r="M38" i="12" s="1"/>
  <c r="V38" i="12" s="1"/>
  <c r="T38" i="12"/>
  <c r="AG37" i="12"/>
  <c r="M37" i="12" s="1"/>
  <c r="T37" i="12"/>
  <c r="AG36" i="12"/>
  <c r="M36" i="12" s="1"/>
  <c r="X36" i="12" s="1"/>
  <c r="T36" i="12"/>
  <c r="AG35" i="12"/>
  <c r="M35" i="12" s="1"/>
  <c r="T35" i="12"/>
  <c r="AG34" i="12"/>
  <c r="M34" i="12" s="1"/>
  <c r="X34" i="12" s="1"/>
  <c r="T34" i="12"/>
  <c r="AG33" i="12"/>
  <c r="M33" i="12" s="1"/>
  <c r="T33" i="12"/>
  <c r="AG32" i="12"/>
  <c r="M32" i="12" s="1"/>
  <c r="X32" i="12" s="1"/>
  <c r="Z32" i="12"/>
  <c r="T32" i="12"/>
  <c r="AG31" i="12"/>
  <c r="M31" i="12" s="1"/>
  <c r="X31" i="12" s="1"/>
  <c r="W31" i="12" s="1"/>
  <c r="T31" i="12"/>
  <c r="AG30" i="12"/>
  <c r="M30" i="12" s="1"/>
  <c r="X30" i="12" s="1"/>
  <c r="T30" i="12"/>
  <c r="AG29" i="12"/>
  <c r="M29" i="12" s="1"/>
  <c r="X29" i="12" s="1"/>
  <c r="T29" i="12"/>
  <c r="AG28" i="12"/>
  <c r="M28" i="12" s="1"/>
  <c r="X28" i="12" s="1"/>
  <c r="T28" i="12"/>
  <c r="AG27" i="12"/>
  <c r="M27" i="12" s="1"/>
  <c r="T27" i="12"/>
  <c r="AG26" i="12"/>
  <c r="M26" i="12" s="1"/>
  <c r="X26" i="12" s="1"/>
  <c r="T26" i="12"/>
  <c r="AG25" i="12"/>
  <c r="T25" i="12"/>
  <c r="M25" i="12"/>
  <c r="X25" i="12" s="1"/>
  <c r="AG24" i="12"/>
  <c r="M24" i="12" s="1"/>
  <c r="T24" i="12"/>
  <c r="AG23" i="12"/>
  <c r="M23" i="12" s="1"/>
  <c r="X23" i="12" s="1"/>
  <c r="W23" i="12" s="1"/>
  <c r="T23" i="12"/>
  <c r="AG22" i="12"/>
  <c r="M22" i="12" s="1"/>
  <c r="X22" i="12" s="1"/>
  <c r="T22" i="12"/>
  <c r="AG21" i="12"/>
  <c r="M21" i="12" s="1"/>
  <c r="X21" i="12" s="1"/>
  <c r="W21" i="12" s="1"/>
  <c r="T21" i="12"/>
  <c r="AG20" i="12"/>
  <c r="Z20" i="12"/>
  <c r="X20" i="12"/>
  <c r="V20" i="12"/>
  <c r="T20" i="12"/>
  <c r="AG19" i="12"/>
  <c r="Z19" i="12"/>
  <c r="X19" i="12"/>
  <c r="V19" i="12"/>
  <c r="T19" i="12"/>
  <c r="AG18" i="12"/>
  <c r="M18" i="12" s="1"/>
  <c r="T18" i="12"/>
  <c r="AG17" i="12"/>
  <c r="Z17" i="12"/>
  <c r="X17" i="12"/>
  <c r="V17" i="12"/>
  <c r="T17" i="12"/>
  <c r="AG16" i="12"/>
  <c r="Z16" i="12"/>
  <c r="X16" i="12"/>
  <c r="V16" i="12"/>
  <c r="T16" i="12"/>
  <c r="Y16" i="12" s="1"/>
  <c r="AG15" i="12"/>
  <c r="M15" i="12" s="1"/>
  <c r="Z15" i="12" s="1"/>
  <c r="T15" i="12"/>
  <c r="AG14" i="12"/>
  <c r="M14" i="12" s="1"/>
  <c r="T14" i="12"/>
  <c r="AG13" i="12"/>
  <c r="M13" i="12" s="1"/>
  <c r="Z13" i="12" s="1"/>
  <c r="T13" i="12"/>
  <c r="AG167" i="12"/>
  <c r="X167" i="12"/>
  <c r="V167" i="12"/>
  <c r="T167" i="12"/>
  <c r="F167" i="12"/>
  <c r="Z167" i="12" s="1"/>
  <c r="AG166" i="12"/>
  <c r="M166" i="12" s="1"/>
  <c r="T166" i="12"/>
  <c r="F166" i="12"/>
  <c r="AG165" i="12"/>
  <c r="M165" i="12" s="1"/>
  <c r="T165" i="12"/>
  <c r="F165" i="12"/>
  <c r="AG163" i="12"/>
  <c r="M163" i="12" s="1"/>
  <c r="T163" i="12"/>
  <c r="F163" i="12"/>
  <c r="AG162" i="12"/>
  <c r="M162" i="12" s="1"/>
  <c r="T162" i="12"/>
  <c r="F162" i="12"/>
  <c r="AG161" i="12"/>
  <c r="M161" i="12" s="1"/>
  <c r="T161" i="12"/>
  <c r="F161" i="12"/>
  <c r="AG160" i="12"/>
  <c r="M160" i="12" s="1"/>
  <c r="T160" i="12"/>
  <c r="F160" i="12"/>
  <c r="AG149" i="12"/>
  <c r="M149" i="12" s="1"/>
  <c r="T149" i="12"/>
  <c r="F149" i="12"/>
  <c r="AG146" i="12"/>
  <c r="M146" i="12" s="1"/>
  <c r="T146" i="12"/>
  <c r="F146" i="12"/>
  <c r="AG145" i="12"/>
  <c r="M145" i="12" s="1"/>
  <c r="T145" i="12"/>
  <c r="F145" i="12"/>
  <c r="AG144" i="12"/>
  <c r="M144" i="12" s="1"/>
  <c r="T144" i="12"/>
  <c r="F144" i="12"/>
  <c r="AG143" i="12"/>
  <c r="T143" i="12"/>
  <c r="F143" i="12"/>
  <c r="Z143" i="12" s="1"/>
  <c r="AG142" i="12"/>
  <c r="M142" i="12" s="1"/>
  <c r="T142" i="12"/>
  <c r="F142" i="12"/>
  <c r="AG136" i="12"/>
  <c r="M136" i="12" s="1"/>
  <c r="T136" i="12"/>
  <c r="F136" i="12"/>
  <c r="AG135" i="12"/>
  <c r="T135" i="12"/>
  <c r="F135" i="12"/>
  <c r="Z135" i="12" s="1"/>
  <c r="AG134" i="12"/>
  <c r="X134" i="12"/>
  <c r="T134" i="12"/>
  <c r="F134" i="12"/>
  <c r="V134" i="12" s="1"/>
  <c r="AG133" i="12"/>
  <c r="M133" i="12" s="1"/>
  <c r="T133" i="12"/>
  <c r="F133" i="12"/>
  <c r="AG132" i="12"/>
  <c r="T132" i="12"/>
  <c r="F132" i="12"/>
  <c r="AG131" i="12"/>
  <c r="M131" i="12" s="1"/>
  <c r="T131" i="12"/>
  <c r="F131" i="12"/>
  <c r="AG130" i="12"/>
  <c r="M130" i="12" s="1"/>
  <c r="T130" i="12"/>
  <c r="F130" i="12"/>
  <c r="AG128" i="12"/>
  <c r="T128" i="12"/>
  <c r="M128" i="12"/>
  <c r="F128" i="12"/>
  <c r="AG127" i="12"/>
  <c r="M127" i="12" s="1"/>
  <c r="T127" i="12"/>
  <c r="F127" i="12"/>
  <c r="AG104" i="12"/>
  <c r="M104" i="12" s="1"/>
  <c r="T104" i="12"/>
  <c r="F104" i="12"/>
  <c r="AG103" i="12"/>
  <c r="M103" i="12" s="1"/>
  <c r="T103" i="12"/>
  <c r="F103" i="12"/>
  <c r="AG102" i="12"/>
  <c r="T102" i="12"/>
  <c r="F102" i="12"/>
  <c r="Z102" i="12" s="1"/>
  <c r="AG101" i="12"/>
  <c r="T101" i="12"/>
  <c r="F101" i="12"/>
  <c r="AG100" i="12"/>
  <c r="T100" i="12"/>
  <c r="F100" i="12"/>
  <c r="Z100" i="12" s="1"/>
  <c r="Z76" i="12"/>
  <c r="X76" i="12"/>
  <c r="V76" i="12"/>
  <c r="T76" i="12"/>
  <c r="U76" i="12" s="1"/>
  <c r="Z75" i="12"/>
  <c r="X75" i="12"/>
  <c r="V75" i="12"/>
  <c r="T75" i="12"/>
  <c r="Z74" i="12"/>
  <c r="X74" i="12"/>
  <c r="V74" i="12"/>
  <c r="T74" i="12"/>
  <c r="Z70" i="12"/>
  <c r="X70" i="12"/>
  <c r="V70" i="12"/>
  <c r="T70" i="12"/>
  <c r="U70" i="12" s="1"/>
  <c r="Z69" i="12"/>
  <c r="X69" i="12"/>
  <c r="V69" i="12"/>
  <c r="T69" i="12"/>
  <c r="Z68" i="12"/>
  <c r="X68" i="12"/>
  <c r="V68" i="12"/>
  <c r="T68" i="12"/>
  <c r="W68" i="12" s="1"/>
  <c r="Z67" i="12"/>
  <c r="X67" i="12"/>
  <c r="V67" i="12"/>
  <c r="T67" i="12"/>
  <c r="U67" i="12" s="1"/>
  <c r="Z65" i="12"/>
  <c r="Y65" i="12"/>
  <c r="X65" i="12"/>
  <c r="V65" i="12"/>
  <c r="T65" i="12"/>
  <c r="Z64" i="12"/>
  <c r="X64" i="12"/>
  <c r="V64" i="12"/>
  <c r="T64" i="12"/>
  <c r="Z63" i="12"/>
  <c r="X63" i="12"/>
  <c r="V63" i="12"/>
  <c r="T63" i="12"/>
  <c r="Z62" i="12"/>
  <c r="X62" i="12"/>
  <c r="V62" i="12"/>
  <c r="T62" i="12"/>
  <c r="Z61" i="12"/>
  <c r="X61" i="12"/>
  <c r="V61" i="12"/>
  <c r="T61" i="12"/>
  <c r="T60" i="12"/>
  <c r="M60" i="12"/>
  <c r="V60" i="12" s="1"/>
  <c r="U60" i="12" s="1"/>
  <c r="T59" i="12"/>
  <c r="M59" i="12"/>
  <c r="X59" i="12" s="1"/>
  <c r="T58" i="12"/>
  <c r="M58" i="12"/>
  <c r="Z58" i="12" s="1"/>
  <c r="T57" i="12"/>
  <c r="M57" i="12"/>
  <c r="V57" i="12" s="1"/>
  <c r="U57" i="12" s="1"/>
  <c r="AG12" i="12"/>
  <c r="Z12" i="12"/>
  <c r="X12" i="12"/>
  <c r="V12" i="12"/>
  <c r="T12" i="12"/>
  <c r="AG11" i="12"/>
  <c r="Z11" i="12"/>
  <c r="X11" i="12"/>
  <c r="V11" i="12"/>
  <c r="T11" i="12"/>
  <c r="AG10" i="12"/>
  <c r="Z10" i="12"/>
  <c r="X10" i="12"/>
  <c r="V10" i="12"/>
  <c r="T10" i="12"/>
  <c r="AG9" i="12"/>
  <c r="Z9" i="12"/>
  <c r="X9" i="12"/>
  <c r="V9" i="12"/>
  <c r="T9" i="12"/>
  <c r="AG8" i="12"/>
  <c r="M8" i="12" s="1"/>
  <c r="T8" i="12"/>
  <c r="AG5" i="12"/>
  <c r="M5" i="12" s="1"/>
  <c r="T5" i="12"/>
  <c r="AG4" i="12"/>
  <c r="M4" i="12" s="1"/>
  <c r="V4" i="12" s="1"/>
  <c r="T4" i="12"/>
  <c r="AG164" i="12"/>
  <c r="T164" i="12"/>
  <c r="F164" i="12"/>
  <c r="Z164" i="12" s="1"/>
  <c r="AG106" i="12"/>
  <c r="Z106" i="12"/>
  <c r="X106" i="12"/>
  <c r="T106" i="12"/>
  <c r="W106" i="12" s="1"/>
  <c r="F106" i="12"/>
  <c r="V106" i="12" s="1"/>
  <c r="AG105" i="12"/>
  <c r="T105" i="12"/>
  <c r="F105" i="12"/>
  <c r="Z105" i="12" s="1"/>
  <c r="AG7" i="12"/>
  <c r="Z7" i="12"/>
  <c r="X7" i="12"/>
  <c r="V7" i="12"/>
  <c r="T7" i="12"/>
  <c r="AG6" i="12"/>
  <c r="Z6" i="12"/>
  <c r="Y6" i="12" s="1"/>
  <c r="X6" i="12"/>
  <c r="V6" i="12"/>
  <c r="T6" i="12"/>
  <c r="W62" i="12" l="1"/>
  <c r="W7" i="12"/>
  <c r="Y69" i="12"/>
  <c r="Z166" i="12"/>
  <c r="Y166" i="12" s="1"/>
  <c r="W55" i="12"/>
  <c r="X86" i="12"/>
  <c r="V137" i="12"/>
  <c r="W75" i="12"/>
  <c r="Y90" i="12"/>
  <c r="W85" i="12"/>
  <c r="Y143" i="12"/>
  <c r="U16" i="12"/>
  <c r="V138" i="12"/>
  <c r="V143" i="12"/>
  <c r="U143" i="12" s="1"/>
  <c r="W16" i="12"/>
  <c r="X83" i="12"/>
  <c r="V108" i="12"/>
  <c r="U108" i="12" s="1"/>
  <c r="X157" i="12"/>
  <c r="V149" i="12"/>
  <c r="U149" i="12" s="1"/>
  <c r="X161" i="12"/>
  <c r="W54" i="12"/>
  <c r="V72" i="12"/>
  <c r="U72" i="12" s="1"/>
  <c r="Z83" i="12"/>
  <c r="X114" i="12"/>
  <c r="W76" i="12"/>
  <c r="Z78" i="12"/>
  <c r="X84" i="12"/>
  <c r="W84" i="12" s="1"/>
  <c r="Z86" i="12"/>
  <c r="Z95" i="12"/>
  <c r="X108" i="12"/>
  <c r="X138" i="12"/>
  <c r="V151" i="12"/>
  <c r="Y153" i="12"/>
  <c r="Y155" i="12"/>
  <c r="Y157" i="12"/>
  <c r="W10" i="12"/>
  <c r="U11" i="12"/>
  <c r="Y58" i="12"/>
  <c r="W61" i="12"/>
  <c r="W67" i="12"/>
  <c r="Y76" i="12"/>
  <c r="V135" i="12"/>
  <c r="U135" i="12" s="1"/>
  <c r="W77" i="12"/>
  <c r="X89" i="12"/>
  <c r="Y96" i="12"/>
  <c r="X98" i="12"/>
  <c r="Y62" i="12"/>
  <c r="Y67" i="12"/>
  <c r="X135" i="12"/>
  <c r="Y17" i="12"/>
  <c r="W29" i="12"/>
  <c r="Y87" i="12"/>
  <c r="Z89" i="12"/>
  <c r="Z98" i="12"/>
  <c r="W69" i="12"/>
  <c r="X117" i="12"/>
  <c r="Y10" i="12"/>
  <c r="U63" i="12"/>
  <c r="U68" i="12"/>
  <c r="U69" i="12"/>
  <c r="V100" i="12"/>
  <c r="U100" i="12" s="1"/>
  <c r="V128" i="12"/>
  <c r="U128" i="12" s="1"/>
  <c r="W25" i="12"/>
  <c r="Z36" i="12"/>
  <c r="Y71" i="12"/>
  <c r="U73" i="12"/>
  <c r="Y84" i="12"/>
  <c r="Z92" i="12"/>
  <c r="V111" i="12"/>
  <c r="U111" i="12" s="1"/>
  <c r="Z141" i="12"/>
  <c r="Y141" i="12" s="1"/>
  <c r="Y148" i="12"/>
  <c r="Y151" i="12"/>
  <c r="V103" i="12"/>
  <c r="U103" i="12" s="1"/>
  <c r="X103" i="12"/>
  <c r="W103" i="12" s="1"/>
  <c r="Z116" i="12"/>
  <c r="Y116" i="12" s="1"/>
  <c r="V116" i="12"/>
  <c r="U116" i="12" s="1"/>
  <c r="X130" i="12"/>
  <c r="W130" i="12" s="1"/>
  <c r="Z130" i="12"/>
  <c r="X104" i="12"/>
  <c r="W104" i="12" s="1"/>
  <c r="Z104" i="12"/>
  <c r="X115" i="12"/>
  <c r="Z115" i="12"/>
  <c r="V115" i="12"/>
  <c r="X145" i="12"/>
  <c r="Z145" i="12"/>
  <c r="V144" i="12"/>
  <c r="U144" i="12" s="1"/>
  <c r="X144" i="12"/>
  <c r="W144" i="12" s="1"/>
  <c r="V18" i="12"/>
  <c r="X18" i="12"/>
  <c r="Z18" i="12"/>
  <c r="Y18" i="12" s="1"/>
  <c r="X118" i="12"/>
  <c r="W118" i="12" s="1"/>
  <c r="Z118" i="12"/>
  <c r="V118" i="12"/>
  <c r="V14" i="12"/>
  <c r="Z14" i="12"/>
  <c r="X14" i="12"/>
  <c r="Z52" i="12"/>
  <c r="Y52" i="12" s="1"/>
  <c r="X52" i="12"/>
  <c r="X60" i="12"/>
  <c r="W60" i="12" s="1"/>
  <c r="W167" i="12"/>
  <c r="W17" i="12"/>
  <c r="W11" i="12"/>
  <c r="X57" i="12"/>
  <c r="W57" i="12" s="1"/>
  <c r="Z59" i="12"/>
  <c r="Y59" i="12" s="1"/>
  <c r="W65" i="12"/>
  <c r="Y100" i="12"/>
  <c r="X128" i="12"/>
  <c r="W128" i="12" s="1"/>
  <c r="U134" i="12"/>
  <c r="Z22" i="12"/>
  <c r="V30" i="12"/>
  <c r="U30" i="12" s="1"/>
  <c r="V32" i="12"/>
  <c r="V36" i="12"/>
  <c r="U55" i="12"/>
  <c r="Y77" i="12"/>
  <c r="U83" i="12"/>
  <c r="V84" i="12"/>
  <c r="U84" i="12" s="1"/>
  <c r="X90" i="12"/>
  <c r="W90" i="12" s="1"/>
  <c r="X93" i="12"/>
  <c r="W93" i="12" s="1"/>
  <c r="X96" i="12"/>
  <c r="W96" i="12" s="1"/>
  <c r="X99" i="12"/>
  <c r="W108" i="12"/>
  <c r="X148" i="12"/>
  <c r="U151" i="12"/>
  <c r="X155" i="12"/>
  <c r="W91" i="12"/>
  <c r="X113" i="12"/>
  <c r="X141" i="12"/>
  <c r="W134" i="12"/>
  <c r="U20" i="12"/>
  <c r="Y102" i="12"/>
  <c r="V41" i="12"/>
  <c r="U41" i="12" s="1"/>
  <c r="V47" i="12"/>
  <c r="X80" i="12"/>
  <c r="V88" i="12"/>
  <c r="V91" i="12"/>
  <c r="V94" i="12"/>
  <c r="V97" i="12"/>
  <c r="X116" i="12"/>
  <c r="V125" i="12"/>
  <c r="V153" i="12"/>
  <c r="V159" i="12"/>
  <c r="U159" i="12" s="1"/>
  <c r="Y13" i="12"/>
  <c r="W161" i="12"/>
  <c r="V58" i="12"/>
  <c r="U58" i="12" s="1"/>
  <c r="V102" i="12"/>
  <c r="U102" i="12" s="1"/>
  <c r="U61" i="12"/>
  <c r="U62" i="12"/>
  <c r="Y70" i="12"/>
  <c r="Y75" i="12"/>
  <c r="V146" i="12"/>
  <c r="U146" i="12" s="1"/>
  <c r="X165" i="12"/>
  <c r="W14" i="12"/>
  <c r="W19" i="12"/>
  <c r="X43" i="12"/>
  <c r="W43" i="12" s="1"/>
  <c r="X49" i="12"/>
  <c r="W49" i="12" s="1"/>
  <c r="Z80" i="12"/>
  <c r="V82" i="12"/>
  <c r="U82" i="12" s="1"/>
  <c r="V85" i="12"/>
  <c r="Z88" i="12"/>
  <c r="Z91" i="12"/>
  <c r="Z94" i="12"/>
  <c r="Z97" i="12"/>
  <c r="W99" i="12"/>
  <c r="V112" i="12"/>
  <c r="V113" i="12"/>
  <c r="U113" i="12" s="1"/>
  <c r="V122" i="12"/>
  <c r="V140" i="12"/>
  <c r="V141" i="12"/>
  <c r="X153" i="12"/>
  <c r="X159" i="12"/>
  <c r="U17" i="12"/>
  <c r="Y63" i="12"/>
  <c r="Y9" i="12"/>
  <c r="Y12" i="12"/>
  <c r="U9" i="12"/>
  <c r="U12" i="12"/>
  <c r="V127" i="12"/>
  <c r="U127" i="12" s="1"/>
  <c r="V131" i="12"/>
  <c r="U131" i="12" s="1"/>
  <c r="Y135" i="12"/>
  <c r="X149" i="12"/>
  <c r="W149" i="12" s="1"/>
  <c r="V22" i="12"/>
  <c r="U22" i="12" s="1"/>
  <c r="X73" i="12"/>
  <c r="W73" i="12" s="1"/>
  <c r="Z82" i="12"/>
  <c r="Z85" i="12"/>
  <c r="V90" i="12"/>
  <c r="U90" i="12" s="1"/>
  <c r="V93" i="12"/>
  <c r="U93" i="12" s="1"/>
  <c r="V96" i="12"/>
  <c r="U96" i="12" s="1"/>
  <c r="V99" i="12"/>
  <c r="U99" i="12" s="1"/>
  <c r="Z112" i="12"/>
  <c r="Z140" i="12"/>
  <c r="V148" i="12"/>
  <c r="V155" i="12"/>
  <c r="U155" i="12" s="1"/>
  <c r="Y130" i="12"/>
  <c r="X24" i="12"/>
  <c r="Z24" i="12"/>
  <c r="Y24" i="12" s="1"/>
  <c r="V24" i="12"/>
  <c r="U24" i="12" s="1"/>
  <c r="X101" i="12"/>
  <c r="V101" i="12"/>
  <c r="U101" i="12" s="1"/>
  <c r="Z101" i="12"/>
  <c r="Y101" i="12" s="1"/>
  <c r="X142" i="12"/>
  <c r="V142" i="12"/>
  <c r="U142" i="12" s="1"/>
  <c r="Z142" i="12"/>
  <c r="Y142" i="12" s="1"/>
  <c r="W6" i="12"/>
  <c r="U7" i="12"/>
  <c r="X105" i="12"/>
  <c r="W105" i="12" s="1"/>
  <c r="V105" i="12"/>
  <c r="U105" i="12" s="1"/>
  <c r="U106" i="12"/>
  <c r="X164" i="12"/>
  <c r="W164" i="12" s="1"/>
  <c r="V164" i="12"/>
  <c r="U164" i="12" s="1"/>
  <c r="Z146" i="12"/>
  <c r="Y146" i="12" s="1"/>
  <c r="X146" i="12"/>
  <c r="W146" i="12" s="1"/>
  <c r="W28" i="12"/>
  <c r="Y104" i="12"/>
  <c r="Z127" i="12"/>
  <c r="Y127" i="12" s="1"/>
  <c r="X127" i="12"/>
  <c r="W127" i="12" s="1"/>
  <c r="Y145" i="12"/>
  <c r="W145" i="12"/>
  <c r="V161" i="12"/>
  <c r="U161" i="12" s="1"/>
  <c r="Z161" i="12"/>
  <c r="Y161" i="12" s="1"/>
  <c r="Y105" i="12"/>
  <c r="Y164" i="12"/>
  <c r="Z4" i="12"/>
  <c r="Y4" i="12" s="1"/>
  <c r="X4" i="12"/>
  <c r="W4" i="12" s="1"/>
  <c r="Y64" i="12"/>
  <c r="W64" i="12"/>
  <c r="U64" i="12"/>
  <c r="V136" i="12"/>
  <c r="U136" i="12" s="1"/>
  <c r="Z136" i="12"/>
  <c r="Y136" i="12" s="1"/>
  <c r="X136" i="12"/>
  <c r="W136" i="12" s="1"/>
  <c r="Z163" i="12"/>
  <c r="Y163" i="12" s="1"/>
  <c r="V163" i="12"/>
  <c r="U163" i="12" s="1"/>
  <c r="X163" i="12"/>
  <c r="W163" i="12" s="1"/>
  <c r="V8" i="12"/>
  <c r="U8" i="12" s="1"/>
  <c r="Z8" i="12"/>
  <c r="Y8" i="12" s="1"/>
  <c r="X8" i="12"/>
  <c r="W8" i="12" s="1"/>
  <c r="Z160" i="12"/>
  <c r="Y160" i="12" s="1"/>
  <c r="X160" i="12"/>
  <c r="W160" i="12" s="1"/>
  <c r="V160" i="12"/>
  <c r="U160" i="12" s="1"/>
  <c r="X162" i="12"/>
  <c r="W162" i="12" s="1"/>
  <c r="Z162" i="12"/>
  <c r="Y162" i="12" s="1"/>
  <c r="V162" i="12"/>
  <c r="U162" i="12" s="1"/>
  <c r="X5" i="12"/>
  <c r="W5" i="12" s="1"/>
  <c r="V5" i="12"/>
  <c r="U5" i="12" s="1"/>
  <c r="Y74" i="12"/>
  <c r="W74" i="12"/>
  <c r="U74" i="12"/>
  <c r="Z131" i="12"/>
  <c r="Y131" i="12" s="1"/>
  <c r="X131" i="12"/>
  <c r="W131" i="12" s="1"/>
  <c r="X132" i="12"/>
  <c r="V132" i="12"/>
  <c r="U132" i="12" s="1"/>
  <c r="Z132" i="12"/>
  <c r="Y132" i="12" s="1"/>
  <c r="V27" i="12"/>
  <c r="U27" i="12" s="1"/>
  <c r="Z27" i="12"/>
  <c r="Y27" i="12" s="1"/>
  <c r="X27" i="12"/>
  <c r="W27" i="12" s="1"/>
  <c r="U4" i="12"/>
  <c r="Z5" i="12"/>
  <c r="Y5" i="12" s="1"/>
  <c r="W59" i="12"/>
  <c r="W101" i="12"/>
  <c r="W132" i="12"/>
  <c r="Z133" i="12"/>
  <c r="Y133" i="12" s="1"/>
  <c r="X133" i="12"/>
  <c r="W133" i="12" s="1"/>
  <c r="V133" i="12"/>
  <c r="U133" i="12" s="1"/>
  <c r="W142" i="12"/>
  <c r="W165" i="12"/>
  <c r="Y15" i="12"/>
  <c r="X147" i="12"/>
  <c r="W147" i="12" s="1"/>
  <c r="V147" i="12"/>
  <c r="U147" i="12" s="1"/>
  <c r="Z147" i="12"/>
  <c r="Y147" i="12" s="1"/>
  <c r="Z121" i="12"/>
  <c r="Y121" i="12" s="1"/>
  <c r="X121" i="12"/>
  <c r="W121" i="12" s="1"/>
  <c r="V121" i="12"/>
  <c r="U121" i="12" s="1"/>
  <c r="X166" i="12"/>
  <c r="W166" i="12" s="1"/>
  <c r="V166" i="12"/>
  <c r="U166" i="12" s="1"/>
  <c r="V25" i="12"/>
  <c r="U25" i="12" s="1"/>
  <c r="Z25" i="12"/>
  <c r="Y25" i="12" s="1"/>
  <c r="W26" i="12"/>
  <c r="W34" i="12"/>
  <c r="U38" i="12"/>
  <c r="Y41" i="12"/>
  <c r="X42" i="12"/>
  <c r="W42" i="12" s="1"/>
  <c r="V42" i="12"/>
  <c r="U42" i="12" s="1"/>
  <c r="Z42" i="12"/>
  <c r="Y42" i="12" s="1"/>
  <c r="U46" i="12"/>
  <c r="Z56" i="12"/>
  <c r="Y56" i="12" s="1"/>
  <c r="X56" i="12"/>
  <c r="W56" i="12" s="1"/>
  <c r="V56" i="12"/>
  <c r="Y79" i="12"/>
  <c r="W79" i="12"/>
  <c r="U79" i="12"/>
  <c r="U6" i="12"/>
  <c r="Y7" i="12"/>
  <c r="Y106" i="12"/>
  <c r="W9" i="12"/>
  <c r="U10" i="12"/>
  <c r="Y11" i="12"/>
  <c r="W12" i="12"/>
  <c r="Z57" i="12"/>
  <c r="Y57" i="12" s="1"/>
  <c r="X58" i="12"/>
  <c r="W58" i="12" s="1"/>
  <c r="V59" i="12"/>
  <c r="U59" i="12" s="1"/>
  <c r="Z60" i="12"/>
  <c r="Y60" i="12" s="1"/>
  <c r="Y61" i="12"/>
  <c r="W63" i="12"/>
  <c r="U65" i="12"/>
  <c r="Y68" i="12"/>
  <c r="W70" i="12"/>
  <c r="U75" i="12"/>
  <c r="X100" i="12"/>
  <c r="W100" i="12" s="1"/>
  <c r="X102" i="12"/>
  <c r="W102" i="12" s="1"/>
  <c r="Z103" i="12"/>
  <c r="Y103" i="12" s="1"/>
  <c r="V104" i="12"/>
  <c r="U104" i="12" s="1"/>
  <c r="Z128" i="12"/>
  <c r="Y128" i="12" s="1"/>
  <c r="V130" i="12"/>
  <c r="U130" i="12" s="1"/>
  <c r="Z134" i="12"/>
  <c r="Y134" i="12" s="1"/>
  <c r="W135" i="12"/>
  <c r="X143" i="12"/>
  <c r="W143" i="12" s="1"/>
  <c r="Z144" i="12"/>
  <c r="Y144" i="12" s="1"/>
  <c r="V145" i="12"/>
  <c r="U145" i="12" s="1"/>
  <c r="Z149" i="12"/>
  <c r="Y149" i="12" s="1"/>
  <c r="V23" i="12"/>
  <c r="U23" i="12" s="1"/>
  <c r="Z23" i="12"/>
  <c r="Y23" i="12" s="1"/>
  <c r="W24" i="12"/>
  <c r="V28" i="12"/>
  <c r="U28" i="12" s="1"/>
  <c r="Z30" i="12"/>
  <c r="Y30" i="12" s="1"/>
  <c r="V33" i="12"/>
  <c r="U33" i="12" s="1"/>
  <c r="Z33" i="12"/>
  <c r="Y33" i="12" s="1"/>
  <c r="X33" i="12"/>
  <c r="W33" i="12" s="1"/>
  <c r="V34" i="12"/>
  <c r="U34" i="12" s="1"/>
  <c r="V37" i="12"/>
  <c r="U37" i="12" s="1"/>
  <c r="Z37" i="12"/>
  <c r="Y37" i="12" s="1"/>
  <c r="X37" i="12"/>
  <c r="W37" i="12" s="1"/>
  <c r="U40" i="12"/>
  <c r="X44" i="12"/>
  <c r="W44" i="12" s="1"/>
  <c r="Z44" i="12"/>
  <c r="Y44" i="12" s="1"/>
  <c r="V44" i="12"/>
  <c r="U44" i="12" s="1"/>
  <c r="Y78" i="12"/>
  <c r="W78" i="12"/>
  <c r="U78" i="12"/>
  <c r="X156" i="12"/>
  <c r="W156" i="12" s="1"/>
  <c r="V156" i="12"/>
  <c r="U156" i="12" s="1"/>
  <c r="Z156" i="12"/>
  <c r="Y156" i="12" s="1"/>
  <c r="U56" i="12"/>
  <c r="U167" i="12"/>
  <c r="Y167" i="12"/>
  <c r="X13" i="12"/>
  <c r="W13" i="12" s="1"/>
  <c r="V13" i="12"/>
  <c r="U13" i="12" s="1"/>
  <c r="U19" i="12"/>
  <c r="Y20" i="12"/>
  <c r="W20" i="12"/>
  <c r="V21" i="12"/>
  <c r="U21" i="12" s="1"/>
  <c r="Z21" i="12"/>
  <c r="Y21" i="12" s="1"/>
  <c r="Y22" i="12"/>
  <c r="W22" i="12"/>
  <c r="V26" i="12"/>
  <c r="U26" i="12" s="1"/>
  <c r="Z28" i="12"/>
  <c r="Y28" i="12" s="1"/>
  <c r="Z34" i="12"/>
  <c r="Y34" i="12" s="1"/>
  <c r="X38" i="12"/>
  <c r="W38" i="12" s="1"/>
  <c r="Z38" i="12"/>
  <c r="Y38" i="12" s="1"/>
  <c r="X46" i="12"/>
  <c r="W46" i="12" s="1"/>
  <c r="Z46" i="12"/>
  <c r="Y46" i="12" s="1"/>
  <c r="W18" i="12"/>
  <c r="U18" i="12"/>
  <c r="Z26" i="12"/>
  <c r="Y26" i="12" s="1"/>
  <c r="V31" i="12"/>
  <c r="U31" i="12" s="1"/>
  <c r="Z31" i="12"/>
  <c r="Y31" i="12" s="1"/>
  <c r="Y32" i="12"/>
  <c r="W32" i="12"/>
  <c r="U32" i="12"/>
  <c r="Y36" i="12"/>
  <c r="W36" i="12"/>
  <c r="U36" i="12"/>
  <c r="X48" i="12"/>
  <c r="W48" i="12" s="1"/>
  <c r="V48" i="12"/>
  <c r="U48" i="12" s="1"/>
  <c r="Z48" i="12"/>
  <c r="Y48" i="12" s="1"/>
  <c r="Z53" i="12"/>
  <c r="Y53" i="12" s="1"/>
  <c r="X53" i="12"/>
  <c r="W53" i="12" s="1"/>
  <c r="V53" i="12"/>
  <c r="U53" i="12" s="1"/>
  <c r="Y124" i="12"/>
  <c r="X152" i="12"/>
  <c r="W152" i="12" s="1"/>
  <c r="V152" i="12"/>
  <c r="U152" i="12" s="1"/>
  <c r="Z152" i="12"/>
  <c r="Y152" i="12" s="1"/>
  <c r="V165" i="12"/>
  <c r="U165" i="12" s="1"/>
  <c r="Z165" i="12"/>
  <c r="Y165" i="12" s="1"/>
  <c r="U14" i="12"/>
  <c r="Y14" i="12"/>
  <c r="X15" i="12"/>
  <c r="W15" i="12" s="1"/>
  <c r="V15" i="12"/>
  <c r="U15" i="12" s="1"/>
  <c r="V29" i="12"/>
  <c r="U29" i="12" s="1"/>
  <c r="Z29" i="12"/>
  <c r="Y29" i="12" s="1"/>
  <c r="W30" i="12"/>
  <c r="V35" i="12"/>
  <c r="U35" i="12" s="1"/>
  <c r="Z35" i="12"/>
  <c r="Y35" i="12" s="1"/>
  <c r="X35" i="12"/>
  <c r="W35" i="12" s="1"/>
  <c r="W39" i="12"/>
  <c r="X40" i="12"/>
  <c r="W40" i="12" s="1"/>
  <c r="Z40" i="12"/>
  <c r="Y40" i="12" s="1"/>
  <c r="U47" i="12"/>
  <c r="Y47" i="12"/>
  <c r="X50" i="12"/>
  <c r="W50" i="12" s="1"/>
  <c r="Z50" i="12"/>
  <c r="Y50" i="12" s="1"/>
  <c r="V50" i="12"/>
  <c r="U50" i="12" s="1"/>
  <c r="W114" i="12"/>
  <c r="Z39" i="12"/>
  <c r="Y39" i="12" s="1"/>
  <c r="Z45" i="12"/>
  <c r="Y45" i="12" s="1"/>
  <c r="Z51" i="12"/>
  <c r="Y51" i="12" s="1"/>
  <c r="V52" i="12"/>
  <c r="U52" i="12" s="1"/>
  <c r="Y54" i="12"/>
  <c r="Z66" i="12"/>
  <c r="Y66" i="12" s="1"/>
  <c r="X71" i="12"/>
  <c r="W71" i="12" s="1"/>
  <c r="W72" i="12"/>
  <c r="W83" i="12"/>
  <c r="Y83" i="12"/>
  <c r="W89" i="12"/>
  <c r="Y89" i="12"/>
  <c r="Y94" i="12"/>
  <c r="W94" i="12"/>
  <c r="U94" i="12"/>
  <c r="Y97" i="12"/>
  <c r="W97" i="12"/>
  <c r="U97" i="12"/>
  <c r="X107" i="12"/>
  <c r="W107" i="12" s="1"/>
  <c r="V107" i="12"/>
  <c r="U107" i="12" s="1"/>
  <c r="Z107" i="12"/>
  <c r="Y107" i="12" s="1"/>
  <c r="Z110" i="12"/>
  <c r="Y110" i="12" s="1"/>
  <c r="X110" i="12"/>
  <c r="W110" i="12" s="1"/>
  <c r="V110" i="12"/>
  <c r="U110" i="12" s="1"/>
  <c r="U119" i="12"/>
  <c r="X123" i="12"/>
  <c r="W123" i="12" s="1"/>
  <c r="V123" i="12"/>
  <c r="U123" i="12" s="1"/>
  <c r="Z123" i="12"/>
  <c r="Y123" i="12" s="1"/>
  <c r="U137" i="12"/>
  <c r="Y80" i="12"/>
  <c r="Y82" i="12"/>
  <c r="Y88" i="12"/>
  <c r="U88" i="12"/>
  <c r="Y112" i="12"/>
  <c r="W112" i="12"/>
  <c r="U112" i="12"/>
  <c r="W113" i="12"/>
  <c r="V114" i="12"/>
  <c r="U114" i="12" s="1"/>
  <c r="Z114" i="12"/>
  <c r="Y114" i="12" s="1"/>
  <c r="Y118" i="12"/>
  <c r="U118" i="12"/>
  <c r="Z124" i="12"/>
  <c r="X124" i="12"/>
  <c r="W124" i="12" s="1"/>
  <c r="V124" i="12"/>
  <c r="U124" i="12" s="1"/>
  <c r="Y19" i="12"/>
  <c r="V39" i="12"/>
  <c r="U39" i="12" s="1"/>
  <c r="X41" i="12"/>
  <c r="W41" i="12" s="1"/>
  <c r="Z43" i="12"/>
  <c r="Y43" i="12" s="1"/>
  <c r="V45" i="12"/>
  <c r="U45" i="12" s="1"/>
  <c r="X47" i="12"/>
  <c r="W47" i="12" s="1"/>
  <c r="Z49" i="12"/>
  <c r="Y49" i="12" s="1"/>
  <c r="V51" i="12"/>
  <c r="U51" i="12" s="1"/>
  <c r="U54" i="12"/>
  <c r="Y55" i="12"/>
  <c r="U66" i="12"/>
  <c r="Z72" i="12"/>
  <c r="Y72" i="12" s="1"/>
  <c r="U80" i="12"/>
  <c r="W117" i="12"/>
  <c r="U122" i="12"/>
  <c r="X126" i="12"/>
  <c r="W126" i="12" s="1"/>
  <c r="V126" i="12"/>
  <c r="U126" i="12" s="1"/>
  <c r="Z126" i="12"/>
  <c r="Y126" i="12" s="1"/>
  <c r="Y140" i="12"/>
  <c r="W140" i="12"/>
  <c r="U140" i="12"/>
  <c r="U141" i="12"/>
  <c r="X150" i="12"/>
  <c r="W150" i="12" s="1"/>
  <c r="V150" i="12"/>
  <c r="U150" i="12" s="1"/>
  <c r="Z150" i="12"/>
  <c r="Y150" i="12" s="1"/>
  <c r="X154" i="12"/>
  <c r="W154" i="12" s="1"/>
  <c r="V154" i="12"/>
  <c r="U154" i="12" s="1"/>
  <c r="Z154" i="12"/>
  <c r="Y154" i="12" s="1"/>
  <c r="X158" i="12"/>
  <c r="W158" i="12" s="1"/>
  <c r="V158" i="12"/>
  <c r="U158" i="12" s="1"/>
  <c r="Z158" i="12"/>
  <c r="Y158" i="12" s="1"/>
  <c r="U43" i="12"/>
  <c r="W45" i="12"/>
  <c r="U49" i="12"/>
  <c r="W51" i="12"/>
  <c r="Z73" i="12"/>
  <c r="Y73" i="12" s="1"/>
  <c r="W80" i="12"/>
  <c r="V81" i="12"/>
  <c r="U81" i="12" s="1"/>
  <c r="W82" i="12"/>
  <c r="W86" i="12"/>
  <c r="Y86" i="12"/>
  <c r="V87" i="12"/>
  <c r="U87" i="12" s="1"/>
  <c r="W88" i="12"/>
  <c r="W92" i="12"/>
  <c r="Y92" i="12"/>
  <c r="Z129" i="12"/>
  <c r="Y129" i="12" s="1"/>
  <c r="X129" i="12"/>
  <c r="W129" i="12" s="1"/>
  <c r="V129" i="12"/>
  <c r="U129" i="12" s="1"/>
  <c r="W52" i="12"/>
  <c r="X66" i="12"/>
  <c r="W66" i="12" s="1"/>
  <c r="V71" i="12"/>
  <c r="U71" i="12" s="1"/>
  <c r="U77" i="12"/>
  <c r="X81" i="12"/>
  <c r="W81" i="12" s="1"/>
  <c r="Y85" i="12"/>
  <c r="U85" i="12"/>
  <c r="U86" i="12"/>
  <c r="X87" i="12"/>
  <c r="W87" i="12" s="1"/>
  <c r="Y91" i="12"/>
  <c r="U91" i="12"/>
  <c r="U92" i="12"/>
  <c r="W95" i="12"/>
  <c r="U95" i="12"/>
  <c r="Y95" i="12"/>
  <c r="W98" i="12"/>
  <c r="U98" i="12"/>
  <c r="Y98" i="12"/>
  <c r="X109" i="12"/>
  <c r="W109" i="12" s="1"/>
  <c r="V109" i="12"/>
  <c r="U109" i="12" s="1"/>
  <c r="Z109" i="12"/>
  <c r="Y109" i="12" s="1"/>
  <c r="Y115" i="12"/>
  <c r="W115" i="12"/>
  <c r="U115" i="12"/>
  <c r="W116" i="12"/>
  <c r="V117" i="12"/>
  <c r="U117" i="12" s="1"/>
  <c r="Z117" i="12"/>
  <c r="Y117" i="12" s="1"/>
  <c r="X120" i="12"/>
  <c r="W120" i="12" s="1"/>
  <c r="V120" i="12"/>
  <c r="U120" i="12" s="1"/>
  <c r="Z120" i="12"/>
  <c r="Y120" i="12" s="1"/>
  <c r="U125" i="12"/>
  <c r="Y138" i="12"/>
  <c r="W138" i="12"/>
  <c r="U138" i="12"/>
  <c r="U139" i="12"/>
  <c r="U148" i="12"/>
  <c r="U153" i="12"/>
  <c r="U157" i="12"/>
  <c r="X111" i="12"/>
  <c r="W111" i="12" s="1"/>
  <c r="X119" i="12"/>
  <c r="W119" i="12" s="1"/>
  <c r="X122" i="12"/>
  <c r="W122" i="12" s="1"/>
  <c r="X125" i="12"/>
  <c r="W125" i="12" s="1"/>
  <c r="X137" i="12"/>
  <c r="W137" i="12" s="1"/>
  <c r="X139" i="12"/>
  <c r="W139" i="12" s="1"/>
  <c r="W141" i="12"/>
  <c r="W148" i="12"/>
  <c r="W151" i="12"/>
  <c r="W153" i="12"/>
  <c r="W155" i="12"/>
  <c r="W157" i="12"/>
  <c r="W159" i="12"/>
  <c r="Z111" i="12"/>
  <c r="Y111" i="12" s="1"/>
  <c r="Z119" i="12"/>
  <c r="Y119" i="12" s="1"/>
  <c r="Z122" i="12"/>
  <c r="Y122" i="12" s="1"/>
  <c r="Z125" i="12"/>
  <c r="Y125" i="12" s="1"/>
  <c r="Z137" i="12"/>
  <c r="Y137" i="12" s="1"/>
  <c r="Z139" i="12"/>
  <c r="Y139" i="12" s="1"/>
  <c r="Y159" i="12"/>
  <c r="F52" i="5"/>
  <c r="F39" i="5"/>
  <c r="F57" i="9"/>
  <c r="F44" i="9"/>
  <c r="X41" i="9" l="1"/>
  <c r="V65" i="9"/>
  <c r="Z68" i="9"/>
  <c r="Z71" i="9"/>
  <c r="Z74" i="9"/>
  <c r="Z77" i="9"/>
  <c r="X78" i="9"/>
  <c r="V80" i="9"/>
  <c r="V83" i="9"/>
  <c r="X87" i="9"/>
  <c r="X88" i="9"/>
  <c r="Z89" i="9"/>
  <c r="X92" i="9"/>
  <c r="Z93" i="9"/>
  <c r="X94" i="9"/>
  <c r="Z95" i="9"/>
  <c r="V98" i="9"/>
  <c r="X99" i="9"/>
  <c r="X100" i="9"/>
  <c r="Z101" i="9"/>
  <c r="Z104" i="9"/>
  <c r="AG170" i="9"/>
  <c r="F170" i="9"/>
  <c r="AG169" i="9"/>
  <c r="F169" i="9"/>
  <c r="AG168" i="9"/>
  <c r="F168" i="9"/>
  <c r="AG167" i="9"/>
  <c r="M167" i="9" s="1"/>
  <c r="F167" i="9"/>
  <c r="AG166" i="9"/>
  <c r="M166" i="9" s="1"/>
  <c r="F166" i="9"/>
  <c r="AG165" i="9"/>
  <c r="M165" i="9" s="1"/>
  <c r="F165" i="9"/>
  <c r="AG164" i="9"/>
  <c r="M164" i="9" s="1"/>
  <c r="F164" i="9"/>
  <c r="AG163" i="9"/>
  <c r="F163" i="9"/>
  <c r="AG162" i="9"/>
  <c r="F162" i="9"/>
  <c r="AG161" i="9"/>
  <c r="F161" i="9"/>
  <c r="AG160" i="9"/>
  <c r="F160" i="9"/>
  <c r="AG159" i="9"/>
  <c r="F159" i="9"/>
  <c r="AG158" i="9"/>
  <c r="F158" i="9"/>
  <c r="AG157" i="9"/>
  <c r="F157" i="9"/>
  <c r="AG156" i="9"/>
  <c r="F156" i="9"/>
  <c r="AG155" i="9"/>
  <c r="F155" i="9"/>
  <c r="AG154" i="9"/>
  <c r="F154" i="9"/>
  <c r="AG153" i="9"/>
  <c r="M153" i="9" s="1"/>
  <c r="F153" i="9"/>
  <c r="AG152" i="9"/>
  <c r="F152" i="9"/>
  <c r="AG151" i="9"/>
  <c r="F151" i="9"/>
  <c r="AG150" i="9"/>
  <c r="M150" i="9" s="1"/>
  <c r="F150" i="9"/>
  <c r="AG149" i="9"/>
  <c r="M149" i="9" s="1"/>
  <c r="F149" i="9"/>
  <c r="AG148" i="9"/>
  <c r="M148" i="9" s="1"/>
  <c r="F148" i="9"/>
  <c r="AG147" i="9"/>
  <c r="F147" i="9"/>
  <c r="AG146" i="9"/>
  <c r="M146" i="9" s="1"/>
  <c r="F146" i="9"/>
  <c r="AG145" i="9"/>
  <c r="M145" i="9" s="1"/>
  <c r="F145" i="9"/>
  <c r="AG144" i="9"/>
  <c r="F144" i="9"/>
  <c r="AG143" i="9"/>
  <c r="F143" i="9"/>
  <c r="AG142" i="9"/>
  <c r="F142" i="9"/>
  <c r="AG141" i="9"/>
  <c r="M141" i="9" s="1"/>
  <c r="F141" i="9"/>
  <c r="AG140" i="9"/>
  <c r="M140" i="9" s="1"/>
  <c r="F140" i="9"/>
  <c r="AG139" i="9"/>
  <c r="F139" i="9"/>
  <c r="AG138" i="9"/>
  <c r="F138" i="9"/>
  <c r="AG137" i="9"/>
  <c r="F137" i="9"/>
  <c r="AG136" i="9"/>
  <c r="M136" i="9" s="1"/>
  <c r="F136" i="9"/>
  <c r="AG135" i="9"/>
  <c r="M135" i="9" s="1"/>
  <c r="F135" i="9"/>
  <c r="AG134" i="9"/>
  <c r="M134" i="9" s="1"/>
  <c r="F134" i="9"/>
  <c r="AG133" i="9"/>
  <c r="M133" i="9" s="1"/>
  <c r="F133" i="9"/>
  <c r="AG132" i="9"/>
  <c r="M132" i="9" s="1"/>
  <c r="F132" i="9"/>
  <c r="AG131" i="9"/>
  <c r="M131" i="9" s="1"/>
  <c r="F131" i="9"/>
  <c r="AG130" i="9"/>
  <c r="M130" i="9" s="1"/>
  <c r="F130" i="9"/>
  <c r="AG129" i="9"/>
  <c r="F129" i="9"/>
  <c r="AG128" i="9"/>
  <c r="M128" i="9" s="1"/>
  <c r="F128" i="9"/>
  <c r="AG127" i="9"/>
  <c r="M127" i="9" s="1"/>
  <c r="F127" i="9"/>
  <c r="AG126" i="9"/>
  <c r="M126" i="9" s="1"/>
  <c r="F126" i="9"/>
  <c r="AG125" i="9"/>
  <c r="M125" i="9" s="1"/>
  <c r="F125" i="9"/>
  <c r="AG124" i="9"/>
  <c r="M124" i="9" s="1"/>
  <c r="F124" i="9"/>
  <c r="AG123" i="9"/>
  <c r="F123" i="9"/>
  <c r="AG122" i="9"/>
  <c r="M122" i="9" s="1"/>
  <c r="F122" i="9"/>
  <c r="AG121" i="9"/>
  <c r="M121" i="9" s="1"/>
  <c r="F121" i="9"/>
  <c r="AG120" i="9"/>
  <c r="M120" i="9" s="1"/>
  <c r="F120" i="9"/>
  <c r="AG119" i="9"/>
  <c r="M119" i="9" s="1"/>
  <c r="F119" i="9"/>
  <c r="AG118" i="9"/>
  <c r="M118" i="9" s="1"/>
  <c r="F118" i="9"/>
  <c r="AG117" i="9"/>
  <c r="M117" i="9" s="1"/>
  <c r="F117" i="9"/>
  <c r="AG116" i="9"/>
  <c r="M116" i="9" s="1"/>
  <c r="F116" i="9"/>
  <c r="AG115" i="9"/>
  <c r="M115" i="9" s="1"/>
  <c r="F115" i="9"/>
  <c r="AG114" i="9"/>
  <c r="M114" i="9" s="1"/>
  <c r="F114" i="9"/>
  <c r="AG113" i="9"/>
  <c r="M113" i="9" s="1"/>
  <c r="F113" i="9"/>
  <c r="AG112" i="9"/>
  <c r="M112" i="9" s="1"/>
  <c r="F112" i="9"/>
  <c r="AG111" i="9"/>
  <c r="F111" i="9"/>
  <c r="AG110" i="9"/>
  <c r="F110" i="9"/>
  <c r="AG109" i="9"/>
  <c r="M109" i="9" s="1"/>
  <c r="F109" i="9"/>
  <c r="AG108" i="9"/>
  <c r="M108" i="9" s="1"/>
  <c r="F108" i="9"/>
  <c r="AG107" i="9"/>
  <c r="F107" i="9"/>
  <c r="AG106" i="9"/>
  <c r="F106" i="9"/>
  <c r="AG105" i="9"/>
  <c r="F105" i="9"/>
  <c r="V104" i="9"/>
  <c r="X103" i="9"/>
  <c r="V103" i="9"/>
  <c r="X102" i="9"/>
  <c r="Z98" i="9"/>
  <c r="X97" i="9"/>
  <c r="V97" i="9"/>
  <c r="V96" i="9"/>
  <c r="X96" i="9"/>
  <c r="Z91" i="9"/>
  <c r="X91" i="9"/>
  <c r="V91" i="9"/>
  <c r="Z90" i="9"/>
  <c r="X90" i="9"/>
  <c r="V90" i="9"/>
  <c r="V89" i="9"/>
  <c r="Z88" i="9"/>
  <c r="Z86" i="9"/>
  <c r="Z85" i="9"/>
  <c r="X85" i="9"/>
  <c r="V85" i="9"/>
  <c r="Z84" i="9"/>
  <c r="X84" i="9"/>
  <c r="V84" i="9"/>
  <c r="Z82" i="9"/>
  <c r="X82" i="9"/>
  <c r="V82" i="9"/>
  <c r="Z81" i="9"/>
  <c r="X81" i="9"/>
  <c r="V81" i="9"/>
  <c r="Z80" i="9"/>
  <c r="Z79" i="9"/>
  <c r="X79" i="9"/>
  <c r="V79" i="9"/>
  <c r="V76" i="9"/>
  <c r="Z75" i="9"/>
  <c r="X75" i="9"/>
  <c r="V75" i="9"/>
  <c r="X74" i="9"/>
  <c r="Z73" i="9"/>
  <c r="X73" i="9"/>
  <c r="V73" i="9"/>
  <c r="Z72" i="9"/>
  <c r="X72" i="9"/>
  <c r="V72" i="9"/>
  <c r="Z70" i="9"/>
  <c r="X70" i="9"/>
  <c r="V70" i="9"/>
  <c r="Z69" i="9"/>
  <c r="X69" i="9"/>
  <c r="V69" i="9"/>
  <c r="X68" i="9"/>
  <c r="Z67" i="9"/>
  <c r="X67" i="9"/>
  <c r="V67" i="9"/>
  <c r="Z66" i="9"/>
  <c r="X66" i="9"/>
  <c r="V66" i="9"/>
  <c r="X64" i="9"/>
  <c r="V64" i="9"/>
  <c r="Z64" i="9"/>
  <c r="Z63" i="9"/>
  <c r="X63" i="9"/>
  <c r="V63" i="9"/>
  <c r="AG61" i="9"/>
  <c r="M61" i="9" s="1"/>
  <c r="AG60" i="9"/>
  <c r="AG59" i="9"/>
  <c r="M59" i="9" s="1"/>
  <c r="AG58" i="9"/>
  <c r="M58" i="9" s="1"/>
  <c r="AG57" i="9"/>
  <c r="AG56" i="9"/>
  <c r="AG55" i="9"/>
  <c r="M55" i="9" s="1"/>
  <c r="AG54" i="9"/>
  <c r="M54" i="9" s="1"/>
  <c r="AG53" i="9"/>
  <c r="M53" i="9" s="1"/>
  <c r="AG52" i="9"/>
  <c r="AG51" i="9"/>
  <c r="AG50" i="9"/>
  <c r="M50" i="9" s="1"/>
  <c r="AG49" i="9"/>
  <c r="M49" i="9" s="1"/>
  <c r="AG48" i="9"/>
  <c r="M48" i="9" s="1"/>
  <c r="AG47" i="9"/>
  <c r="M47" i="9" s="1"/>
  <c r="AG46" i="9"/>
  <c r="M46" i="9" s="1"/>
  <c r="AG45" i="9"/>
  <c r="M45" i="9" s="1"/>
  <c r="AG44" i="9"/>
  <c r="AG43" i="9"/>
  <c r="M43" i="9" s="1"/>
  <c r="AG42" i="9"/>
  <c r="M42" i="9" s="1"/>
  <c r="AG41" i="9"/>
  <c r="AG40" i="9"/>
  <c r="M40" i="9" s="1"/>
  <c r="AG39" i="9"/>
  <c r="AG38" i="9"/>
  <c r="M38" i="9" s="1"/>
  <c r="AG37" i="9"/>
  <c r="AG36" i="9"/>
  <c r="M36" i="9" s="1"/>
  <c r="AG35" i="9"/>
  <c r="AG34" i="9"/>
  <c r="AG33" i="9"/>
  <c r="X33" i="9" s="1"/>
  <c r="AG32" i="9"/>
  <c r="M32" i="9" s="1"/>
  <c r="AG31" i="9"/>
  <c r="AG30" i="9"/>
  <c r="M30" i="9" s="1"/>
  <c r="AG29" i="9"/>
  <c r="AG28" i="9"/>
  <c r="M28" i="9" s="1"/>
  <c r="AG27" i="9"/>
  <c r="AG26" i="9"/>
  <c r="M26" i="9" s="1"/>
  <c r="AG25" i="9"/>
  <c r="AG24" i="9"/>
  <c r="AG23" i="9"/>
  <c r="M23" i="9" s="1"/>
  <c r="AG22" i="9"/>
  <c r="AG21" i="9"/>
  <c r="AG20" i="9"/>
  <c r="AG19" i="9"/>
  <c r="M19" i="9" s="1"/>
  <c r="AG18" i="9"/>
  <c r="M18" i="9" s="1"/>
  <c r="AG17" i="9"/>
  <c r="M17" i="9" s="1"/>
  <c r="AG16" i="9"/>
  <c r="AG15" i="9"/>
  <c r="M15" i="9" s="1"/>
  <c r="AG14" i="9"/>
  <c r="M14" i="9" s="1"/>
  <c r="AG13" i="9"/>
  <c r="M13" i="9" s="1"/>
  <c r="AG12" i="9"/>
  <c r="Z12" i="9"/>
  <c r="X12" i="9"/>
  <c r="V12" i="9"/>
  <c r="AG11" i="9"/>
  <c r="Z11" i="9"/>
  <c r="X11" i="9"/>
  <c r="V11" i="9"/>
  <c r="AG10" i="9"/>
  <c r="AG9" i="9"/>
  <c r="M31" i="9" l="1"/>
  <c r="X31" i="9" s="1"/>
  <c r="W31" i="9" s="1"/>
  <c r="M20" i="9"/>
  <c r="V20" i="9" s="1"/>
  <c r="U20" i="9" s="1"/>
  <c r="M56" i="9"/>
  <c r="Z56" i="9" s="1"/>
  <c r="Y56" i="9" s="1"/>
  <c r="M37" i="9"/>
  <c r="X37" i="9" s="1"/>
  <c r="W37" i="9" s="1"/>
  <c r="M27" i="9"/>
  <c r="X27" i="9" s="1"/>
  <c r="W27" i="9" s="1"/>
  <c r="M39" i="9"/>
  <c r="X39" i="9" s="1"/>
  <c r="W39" i="9" s="1"/>
  <c r="M51" i="9"/>
  <c r="X51" i="9" s="1"/>
  <c r="W51" i="9" s="1"/>
  <c r="M10" i="9"/>
  <c r="V10" i="9" s="1"/>
  <c r="U10" i="9" s="1"/>
  <c r="M52" i="9"/>
  <c r="Z52" i="9" s="1"/>
  <c r="Y52" i="9" s="1"/>
  <c r="M29" i="9"/>
  <c r="X29" i="9" s="1"/>
  <c r="W29" i="9" s="1"/>
  <c r="M35" i="9"/>
  <c r="V35" i="9" s="1"/>
  <c r="U35" i="9" s="1"/>
  <c r="M9" i="9"/>
  <c r="Z9" i="9" s="1"/>
  <c r="Y9" i="9" s="1"/>
  <c r="U104" i="9"/>
  <c r="W82" i="9"/>
  <c r="X106" i="9"/>
  <c r="W106" i="9" s="1"/>
  <c r="X112" i="9"/>
  <c r="W112" i="9" s="1"/>
  <c r="X117" i="9"/>
  <c r="W117" i="9" s="1"/>
  <c r="X121" i="9"/>
  <c r="W121" i="9" s="1"/>
  <c r="V133" i="9"/>
  <c r="U133" i="9" s="1"/>
  <c r="V139" i="9"/>
  <c r="Z145" i="9"/>
  <c r="Y145" i="9" s="1"/>
  <c r="X61" i="9"/>
  <c r="W61" i="9" s="1"/>
  <c r="W12" i="9"/>
  <c r="Z59" i="9"/>
  <c r="Y59" i="9" s="1"/>
  <c r="V94" i="9"/>
  <c r="V100" i="9"/>
  <c r="U100" i="9" s="1"/>
  <c r="W100" i="9"/>
  <c r="U76" i="9"/>
  <c r="V88" i="9"/>
  <c r="U88" i="9" s="1"/>
  <c r="Y82" i="9"/>
  <c r="U63" i="9"/>
  <c r="X111" i="9"/>
  <c r="W111" i="9" s="1"/>
  <c r="X128" i="9"/>
  <c r="W128" i="9" s="1"/>
  <c r="X130" i="9"/>
  <c r="W130" i="9" s="1"/>
  <c r="X134" i="9"/>
  <c r="W134" i="9" s="1"/>
  <c r="Z156" i="9"/>
  <c r="Y156" i="9" s="1"/>
  <c r="W73" i="9"/>
  <c r="Y75" i="9"/>
  <c r="W90" i="9"/>
  <c r="Y66" i="9"/>
  <c r="Y98" i="9"/>
  <c r="V93" i="9"/>
  <c r="U93" i="9" s="1"/>
  <c r="W66" i="9"/>
  <c r="V87" i="9"/>
  <c r="U87" i="9" s="1"/>
  <c r="V162" i="9"/>
  <c r="U162" i="9" s="1"/>
  <c r="Y80" i="9"/>
  <c r="U97" i="9"/>
  <c r="X142" i="9"/>
  <c r="W142" i="9" s="1"/>
  <c r="Z142" i="9"/>
  <c r="X160" i="9"/>
  <c r="W160" i="9" s="1"/>
  <c r="Z160" i="9"/>
  <c r="Y160" i="9" s="1"/>
  <c r="V168" i="9"/>
  <c r="U168" i="9" s="1"/>
  <c r="Z168" i="9"/>
  <c r="Y168" i="9" s="1"/>
  <c r="X17" i="9"/>
  <c r="W17" i="9" s="1"/>
  <c r="Z17" i="9"/>
  <c r="Y17" i="9" s="1"/>
  <c r="X23" i="9"/>
  <c r="W23" i="9" s="1"/>
  <c r="Z23" i="9"/>
  <c r="Y23" i="9" s="1"/>
  <c r="Z162" i="9"/>
  <c r="Y162" i="9" s="1"/>
  <c r="Z87" i="9"/>
  <c r="Y87" i="9" s="1"/>
  <c r="X93" i="9"/>
  <c r="W93" i="9" s="1"/>
  <c r="Z158" i="9"/>
  <c r="Y158" i="9" s="1"/>
  <c r="W63" i="9"/>
  <c r="W84" i="9"/>
  <c r="Y86" i="9"/>
  <c r="X162" i="9"/>
  <c r="W162" i="9" s="1"/>
  <c r="X154" i="9"/>
  <c r="W154" i="9" s="1"/>
  <c r="U83" i="9"/>
  <c r="Y101" i="9"/>
  <c r="Y95" i="9"/>
  <c r="Y89" i="9"/>
  <c r="U66" i="9"/>
  <c r="U75" i="9"/>
  <c r="U103" i="9"/>
  <c r="Y71" i="9"/>
  <c r="W68" i="9"/>
  <c r="Z110" i="9"/>
  <c r="Y110" i="9" s="1"/>
  <c r="X110" i="9"/>
  <c r="W110" i="9" s="1"/>
  <c r="Z14" i="9"/>
  <c r="Y14" i="9" s="1"/>
  <c r="X14" i="9"/>
  <c r="W14" i="9" s="1"/>
  <c r="V14" i="9"/>
  <c r="U14" i="9" s="1"/>
  <c r="Z25" i="9"/>
  <c r="Y25" i="9" s="1"/>
  <c r="X25" i="9"/>
  <c r="W25" i="9" s="1"/>
  <c r="V25" i="9"/>
  <c r="U25" i="9" s="1"/>
  <c r="Z43" i="9"/>
  <c r="Y43" i="9" s="1"/>
  <c r="V43" i="9"/>
  <c r="U43" i="9" s="1"/>
  <c r="X43" i="9"/>
  <c r="W43" i="9" s="1"/>
  <c r="X46" i="9"/>
  <c r="W46" i="9" s="1"/>
  <c r="V46" i="9"/>
  <c r="U46" i="9" s="1"/>
  <c r="Z46" i="9"/>
  <c r="Y46" i="9" s="1"/>
  <c r="Z58" i="9"/>
  <c r="Y58" i="9" s="1"/>
  <c r="X58" i="9"/>
  <c r="W58" i="9" s="1"/>
  <c r="V58" i="9"/>
  <c r="U58" i="9" s="1"/>
  <c r="X143" i="9"/>
  <c r="W143" i="9" s="1"/>
  <c r="V143" i="9"/>
  <c r="U143" i="9" s="1"/>
  <c r="Z143" i="9"/>
  <c r="Y143" i="9" s="1"/>
  <c r="X151" i="9"/>
  <c r="W151" i="9" s="1"/>
  <c r="V151" i="9"/>
  <c r="U151" i="9" s="1"/>
  <c r="Z155" i="9"/>
  <c r="Y155" i="9" s="1"/>
  <c r="X155" i="9"/>
  <c r="W155" i="9" s="1"/>
  <c r="V155" i="9"/>
  <c r="U155" i="9" s="1"/>
  <c r="Z157" i="9"/>
  <c r="Y157" i="9" s="1"/>
  <c r="V157" i="9"/>
  <c r="U157" i="9" s="1"/>
  <c r="V159" i="9"/>
  <c r="U159" i="9" s="1"/>
  <c r="Z159" i="9"/>
  <c r="Y159" i="9" s="1"/>
  <c r="X159" i="9"/>
  <c r="W159" i="9" s="1"/>
  <c r="V161" i="9"/>
  <c r="U161" i="9" s="1"/>
  <c r="Z161" i="9"/>
  <c r="Y161" i="9" s="1"/>
  <c r="X161" i="9"/>
  <c r="W161" i="9" s="1"/>
  <c r="X19" i="9"/>
  <c r="W19" i="9" s="1"/>
  <c r="V19" i="9"/>
  <c r="U19" i="9" s="1"/>
  <c r="Z15" i="9"/>
  <c r="Y15" i="9" s="1"/>
  <c r="X15" i="9"/>
  <c r="W15" i="9" s="1"/>
  <c r="V15" i="9"/>
  <c r="U15" i="9" s="1"/>
  <c r="X44" i="9"/>
  <c r="W44" i="9" s="1"/>
  <c r="Z44" i="9"/>
  <c r="Y44" i="9" s="1"/>
  <c r="X50" i="9"/>
  <c r="W50" i="9" s="1"/>
  <c r="V50" i="9"/>
  <c r="U50" i="9" s="1"/>
  <c r="Z50" i="9"/>
  <c r="Y50" i="9" s="1"/>
  <c r="Z105" i="9"/>
  <c r="Y105" i="9" s="1"/>
  <c r="V105" i="9"/>
  <c r="U105" i="9" s="1"/>
  <c r="V116" i="9"/>
  <c r="U116" i="9" s="1"/>
  <c r="X116" i="9"/>
  <c r="W116" i="9" s="1"/>
  <c r="Z116" i="9"/>
  <c r="Y116" i="9" s="1"/>
  <c r="X124" i="9"/>
  <c r="W124" i="9" s="1"/>
  <c r="Z124" i="9"/>
  <c r="Y124" i="9" s="1"/>
  <c r="X21" i="9"/>
  <c r="W21" i="9" s="1"/>
  <c r="V21" i="9"/>
  <c r="U21" i="9" s="1"/>
  <c r="Z21" i="9"/>
  <c r="Y21" i="9" s="1"/>
  <c r="Z144" i="9"/>
  <c r="Y144" i="9" s="1"/>
  <c r="X144" i="9"/>
  <c r="W144" i="9" s="1"/>
  <c r="Z170" i="9"/>
  <c r="Y170" i="9" s="1"/>
  <c r="X170" i="9"/>
  <c r="W170" i="9" s="1"/>
  <c r="V170" i="9"/>
  <c r="U170" i="9" s="1"/>
  <c r="V22" i="9"/>
  <c r="U22" i="9" s="1"/>
  <c r="X22" i="9"/>
  <c r="W22" i="9" s="1"/>
  <c r="Z22" i="9"/>
  <c r="Y22" i="9" s="1"/>
  <c r="X114" i="9"/>
  <c r="W114" i="9" s="1"/>
  <c r="V114" i="9"/>
  <c r="U114" i="9" s="1"/>
  <c r="Z122" i="9"/>
  <c r="Y122" i="9" s="1"/>
  <c r="V122" i="9"/>
  <c r="U122" i="9" s="1"/>
  <c r="Z132" i="9"/>
  <c r="Y132" i="9" s="1"/>
  <c r="X132" i="9"/>
  <c r="W132" i="9" s="1"/>
  <c r="X136" i="9"/>
  <c r="W136" i="9" s="1"/>
  <c r="Z136" i="9"/>
  <c r="Y136" i="9" s="1"/>
  <c r="X163" i="9"/>
  <c r="W163" i="9" s="1"/>
  <c r="Z163" i="9"/>
  <c r="Y163" i="9" s="1"/>
  <c r="X13" i="9"/>
  <c r="W13" i="9" s="1"/>
  <c r="V13" i="9"/>
  <c r="U13" i="9" s="1"/>
  <c r="Z16" i="9"/>
  <c r="Y16" i="9" s="1"/>
  <c r="X16" i="9"/>
  <c r="W16" i="9" s="1"/>
  <c r="V16" i="9"/>
  <c r="U16" i="9" s="1"/>
  <c r="Z24" i="9"/>
  <c r="Y24" i="9" s="1"/>
  <c r="X24" i="9"/>
  <c r="W24" i="9" s="1"/>
  <c r="V24" i="9"/>
  <c r="U24" i="9" s="1"/>
  <c r="V48" i="9"/>
  <c r="U48" i="9" s="1"/>
  <c r="Z48" i="9"/>
  <c r="Y48" i="9" s="1"/>
  <c r="X48" i="9"/>
  <c r="W48" i="9" s="1"/>
  <c r="Z54" i="9"/>
  <c r="Y54" i="9" s="1"/>
  <c r="X54" i="9"/>
  <c r="W54" i="9" s="1"/>
  <c r="V54" i="9"/>
  <c r="U54" i="9" s="1"/>
  <c r="V60" i="9"/>
  <c r="U60" i="9" s="1"/>
  <c r="Z60" i="9"/>
  <c r="Y60" i="9" s="1"/>
  <c r="X60" i="9"/>
  <c r="W60" i="9" s="1"/>
  <c r="X125" i="9"/>
  <c r="W125" i="9" s="1"/>
  <c r="V125" i="9"/>
  <c r="U125" i="9" s="1"/>
  <c r="V129" i="9"/>
  <c r="U129" i="9" s="1"/>
  <c r="X129" i="9"/>
  <c r="W129" i="9" s="1"/>
  <c r="X135" i="9"/>
  <c r="W135" i="9" s="1"/>
  <c r="V135" i="9"/>
  <c r="U135" i="9" s="1"/>
  <c r="Z115" i="9"/>
  <c r="Y115" i="9" s="1"/>
  <c r="W11" i="9"/>
  <c r="V17" i="9"/>
  <c r="U17" i="9" s="1"/>
  <c r="U67" i="9"/>
  <c r="U72" i="9"/>
  <c r="V134" i="9"/>
  <c r="U134" i="9" s="1"/>
  <c r="X147" i="9"/>
  <c r="W147" i="9" s="1"/>
  <c r="Z154" i="9"/>
  <c r="Y154" i="9" s="1"/>
  <c r="X156" i="9"/>
  <c r="W156" i="9" s="1"/>
  <c r="V123" i="9"/>
  <c r="U123" i="9" s="1"/>
  <c r="Y11" i="9"/>
  <c r="W72" i="9"/>
  <c r="Y73" i="9"/>
  <c r="W75" i="9"/>
  <c r="W78" i="9"/>
  <c r="X107" i="9"/>
  <c r="W107" i="9" s="1"/>
  <c r="V144" i="9"/>
  <c r="U144" i="9" s="1"/>
  <c r="V158" i="9"/>
  <c r="U158" i="9" s="1"/>
  <c r="Z126" i="9"/>
  <c r="Y126" i="9" s="1"/>
  <c r="V23" i="9"/>
  <c r="U23" i="9" s="1"/>
  <c r="X83" i="9"/>
  <c r="W83" i="9" s="1"/>
  <c r="W94" i="9"/>
  <c r="W99" i="9"/>
  <c r="V111" i="9"/>
  <c r="U111" i="9" s="1"/>
  <c r="Y104" i="9"/>
  <c r="U98" i="9"/>
  <c r="U80" i="9"/>
  <c r="Y74" i="9"/>
  <c r="Y68" i="9"/>
  <c r="V71" i="9"/>
  <c r="U71" i="9" s="1"/>
  <c r="V142" i="9"/>
  <c r="U142" i="9" s="1"/>
  <c r="V160" i="9"/>
  <c r="U160" i="9" s="1"/>
  <c r="X55" i="9"/>
  <c r="W55" i="9" s="1"/>
  <c r="U12" i="9"/>
  <c r="Z19" i="9"/>
  <c r="Y19" i="9" s="1"/>
  <c r="X71" i="9"/>
  <c r="W71" i="9" s="1"/>
  <c r="U73" i="9"/>
  <c r="W97" i="9"/>
  <c r="X105" i="9"/>
  <c r="W105" i="9" s="1"/>
  <c r="X122" i="9"/>
  <c r="W122" i="9" s="1"/>
  <c r="Z135" i="9"/>
  <c r="Y135" i="9" s="1"/>
  <c r="X152" i="9"/>
  <c r="W152" i="9" s="1"/>
  <c r="V154" i="9"/>
  <c r="U154" i="9" s="1"/>
  <c r="V156" i="9"/>
  <c r="U156" i="9" s="1"/>
  <c r="Z169" i="9"/>
  <c r="Y169" i="9" s="1"/>
  <c r="Z119" i="9"/>
  <c r="Y119" i="9" s="1"/>
  <c r="V44" i="9"/>
  <c r="U44" i="9" s="1"/>
  <c r="W67" i="9"/>
  <c r="X80" i="9"/>
  <c r="W80" i="9" s="1"/>
  <c r="X98" i="9"/>
  <c r="W98" i="9" s="1"/>
  <c r="W103" i="9"/>
  <c r="V110" i="9"/>
  <c r="U110" i="9" s="1"/>
  <c r="X133" i="9"/>
  <c r="W133" i="9" s="1"/>
  <c r="V136" i="9"/>
  <c r="U136" i="9" s="1"/>
  <c r="X158" i="9"/>
  <c r="W158" i="9" s="1"/>
  <c r="V68" i="9"/>
  <c r="U68" i="9" s="1"/>
  <c r="V74" i="9"/>
  <c r="U74" i="9" s="1"/>
  <c r="U82" i="9"/>
  <c r="Z92" i="9"/>
  <c r="Y92" i="9" s="1"/>
  <c r="X104" i="9"/>
  <c r="W104" i="9" s="1"/>
  <c r="V121" i="9"/>
  <c r="U121" i="9" s="1"/>
  <c r="X157" i="9"/>
  <c r="W157" i="9" s="1"/>
  <c r="X168" i="9"/>
  <c r="W168" i="9" s="1"/>
  <c r="V163" i="9"/>
  <c r="U163" i="9" s="1"/>
  <c r="Z118" i="9"/>
  <c r="Y118" i="9" s="1"/>
  <c r="Z151" i="9"/>
  <c r="Y151" i="9" s="1"/>
  <c r="Y12" i="9"/>
  <c r="Z18" i="9"/>
  <c r="Y18" i="9" s="1"/>
  <c r="V18" i="9"/>
  <c r="U18" i="9" s="1"/>
  <c r="X18" i="9"/>
  <c r="W18" i="9" s="1"/>
  <c r="X26" i="9"/>
  <c r="W26" i="9" s="1"/>
  <c r="Z26" i="9"/>
  <c r="Y26" i="9" s="1"/>
  <c r="X36" i="9"/>
  <c r="W36" i="9" s="1"/>
  <c r="Z36" i="9"/>
  <c r="Y36" i="9" s="1"/>
  <c r="Z20" i="9"/>
  <c r="Y20" i="9" s="1"/>
  <c r="V53" i="9"/>
  <c r="U53" i="9" s="1"/>
  <c r="Z53" i="9"/>
  <c r="Y53" i="9" s="1"/>
  <c r="X53" i="9"/>
  <c r="W53" i="9" s="1"/>
  <c r="X62" i="9"/>
  <c r="W62" i="9" s="1"/>
  <c r="V62" i="9"/>
  <c r="U62" i="9" s="1"/>
  <c r="X127" i="9"/>
  <c r="W127" i="9" s="1"/>
  <c r="Z127" i="9"/>
  <c r="Y127" i="9" s="1"/>
  <c r="V127" i="9"/>
  <c r="U127" i="9" s="1"/>
  <c r="Z29" i="9"/>
  <c r="Y29" i="9" s="1"/>
  <c r="Z31" i="9"/>
  <c r="Y31" i="9" s="1"/>
  <c r="Z33" i="9"/>
  <c r="Y33" i="9" s="1"/>
  <c r="Z37" i="9"/>
  <c r="Y37" i="9" s="1"/>
  <c r="Z41" i="9"/>
  <c r="Y41" i="9" s="1"/>
  <c r="V47" i="9"/>
  <c r="U47" i="9" s="1"/>
  <c r="Z47" i="9"/>
  <c r="Y47" i="9" s="1"/>
  <c r="X47" i="9"/>
  <c r="W47" i="9" s="1"/>
  <c r="V51" i="9"/>
  <c r="U51" i="9" s="1"/>
  <c r="Z51" i="9"/>
  <c r="Y51" i="9" s="1"/>
  <c r="Y70" i="9"/>
  <c r="W70" i="9"/>
  <c r="U70" i="9"/>
  <c r="X28" i="9"/>
  <c r="W28" i="9" s="1"/>
  <c r="Z28" i="9"/>
  <c r="Y28" i="9" s="1"/>
  <c r="Z10" i="9"/>
  <c r="Y10" i="9" s="1"/>
  <c r="V57" i="9"/>
  <c r="U57" i="9" s="1"/>
  <c r="Z57" i="9"/>
  <c r="Y57" i="9" s="1"/>
  <c r="X57" i="9"/>
  <c r="W57" i="9" s="1"/>
  <c r="Z62" i="9"/>
  <c r="Y62" i="9" s="1"/>
  <c r="X42" i="9"/>
  <c r="W42" i="9" s="1"/>
  <c r="Z42" i="9"/>
  <c r="Y42" i="9" s="1"/>
  <c r="W69" i="9"/>
  <c r="Y69" i="9"/>
  <c r="U69" i="9"/>
  <c r="X32" i="9"/>
  <c r="W32" i="9" s="1"/>
  <c r="Z32" i="9"/>
  <c r="Y32" i="9" s="1"/>
  <c r="U11" i="9"/>
  <c r="W33" i="9"/>
  <c r="W41" i="9"/>
  <c r="V45" i="9"/>
  <c r="U45" i="9" s="1"/>
  <c r="Z45" i="9"/>
  <c r="Y45" i="9" s="1"/>
  <c r="X45" i="9"/>
  <c r="W45" i="9" s="1"/>
  <c r="V49" i="9"/>
  <c r="U49" i="9" s="1"/>
  <c r="Z49" i="9"/>
  <c r="Y49" i="9" s="1"/>
  <c r="X49" i="9"/>
  <c r="W49" i="9" s="1"/>
  <c r="Y64" i="9"/>
  <c r="X30" i="9"/>
  <c r="W30" i="9" s="1"/>
  <c r="Z30" i="9"/>
  <c r="Y30" i="9" s="1"/>
  <c r="X34" i="9"/>
  <c r="W34" i="9" s="1"/>
  <c r="Z34" i="9"/>
  <c r="Y34" i="9" s="1"/>
  <c r="X38" i="9"/>
  <c r="W38" i="9" s="1"/>
  <c r="Z38" i="9"/>
  <c r="Y38" i="9" s="1"/>
  <c r="X40" i="9"/>
  <c r="W40" i="9" s="1"/>
  <c r="Z40" i="9"/>
  <c r="Y40" i="9" s="1"/>
  <c r="Z13" i="9"/>
  <c r="Y13" i="9" s="1"/>
  <c r="V26" i="9"/>
  <c r="U26" i="9" s="1"/>
  <c r="V28" i="9"/>
  <c r="U28" i="9" s="1"/>
  <c r="V30" i="9"/>
  <c r="U30" i="9" s="1"/>
  <c r="V31" i="9"/>
  <c r="U31" i="9" s="1"/>
  <c r="V32" i="9"/>
  <c r="U32" i="9" s="1"/>
  <c r="V33" i="9"/>
  <c r="U33" i="9" s="1"/>
  <c r="V34" i="9"/>
  <c r="U34" i="9" s="1"/>
  <c r="V36" i="9"/>
  <c r="U36" i="9" s="1"/>
  <c r="V37" i="9"/>
  <c r="U37" i="9" s="1"/>
  <c r="V38" i="9"/>
  <c r="U38" i="9" s="1"/>
  <c r="V40" i="9"/>
  <c r="U40" i="9" s="1"/>
  <c r="V41" i="9"/>
  <c r="U41" i="9" s="1"/>
  <c r="V42" i="9"/>
  <c r="U42" i="9" s="1"/>
  <c r="Z113" i="9"/>
  <c r="Y113" i="9" s="1"/>
  <c r="X113" i="9"/>
  <c r="W113" i="9" s="1"/>
  <c r="V113" i="9"/>
  <c r="U113" i="9" s="1"/>
  <c r="V61" i="9"/>
  <c r="U61" i="9" s="1"/>
  <c r="X65" i="9"/>
  <c r="W65" i="9" s="1"/>
  <c r="Y77" i="9"/>
  <c r="U84" i="9"/>
  <c r="Y84" i="9"/>
  <c r="Y85" i="9"/>
  <c r="W85" i="9"/>
  <c r="X89" i="9"/>
  <c r="W89" i="9" s="1"/>
  <c r="Z96" i="9"/>
  <c r="Y96" i="9" s="1"/>
  <c r="W102" i="9"/>
  <c r="X120" i="9"/>
  <c r="W120" i="9" s="1"/>
  <c r="V120" i="9"/>
  <c r="U120" i="9" s="1"/>
  <c r="Z131" i="9"/>
  <c r="Y131" i="9" s="1"/>
  <c r="X131" i="9"/>
  <c r="W131" i="9" s="1"/>
  <c r="V131" i="9"/>
  <c r="U131" i="9" s="1"/>
  <c r="X52" i="9"/>
  <c r="W52" i="9" s="1"/>
  <c r="Y63" i="9"/>
  <c r="Y72" i="9"/>
  <c r="U85" i="9"/>
  <c r="V86" i="9"/>
  <c r="U86" i="9" s="1"/>
  <c r="W87" i="9"/>
  <c r="V99" i="9"/>
  <c r="U99" i="9" s="1"/>
  <c r="V102" i="9"/>
  <c r="U102" i="9" s="1"/>
  <c r="X146" i="9"/>
  <c r="W146" i="9" s="1"/>
  <c r="W64" i="9"/>
  <c r="Z65" i="9"/>
  <c r="Y65" i="9" s="1"/>
  <c r="W74" i="9"/>
  <c r="Z76" i="9"/>
  <c r="Y76" i="9" s="1"/>
  <c r="X76" i="9"/>
  <c r="W76" i="9" s="1"/>
  <c r="X77" i="9"/>
  <c r="W77" i="9" s="1"/>
  <c r="V77" i="9"/>
  <c r="U77" i="9" s="1"/>
  <c r="V78" i="9"/>
  <c r="U78" i="9" s="1"/>
  <c r="Z78" i="9"/>
  <c r="Y78" i="9" s="1"/>
  <c r="U79" i="9"/>
  <c r="Y79" i="9"/>
  <c r="Y81" i="9"/>
  <c r="W81" i="9"/>
  <c r="X86" i="9"/>
  <c r="W86" i="9" s="1"/>
  <c r="Y93" i="9"/>
  <c r="Z99" i="9"/>
  <c r="Y99" i="9" s="1"/>
  <c r="Z102" i="9"/>
  <c r="Y102" i="9" s="1"/>
  <c r="Z61" i="9"/>
  <c r="Y61" i="9" s="1"/>
  <c r="U64" i="9"/>
  <c r="U65" i="9"/>
  <c r="U81" i="9"/>
  <c r="U90" i="9"/>
  <c r="Y90" i="9"/>
  <c r="Y91" i="9"/>
  <c r="W91" i="9"/>
  <c r="W92" i="9"/>
  <c r="U94" i="9"/>
  <c r="Y67" i="9"/>
  <c r="W79" i="9"/>
  <c r="Y88" i="9"/>
  <c r="W88" i="9"/>
  <c r="U91" i="9"/>
  <c r="V92" i="9"/>
  <c r="U92" i="9" s="1"/>
  <c r="W96" i="9"/>
  <c r="X108" i="9"/>
  <c r="W108" i="9" s="1"/>
  <c r="V108" i="9"/>
  <c r="U108" i="9" s="1"/>
  <c r="V109" i="9"/>
  <c r="U109" i="9" s="1"/>
  <c r="Z109" i="9"/>
  <c r="Y109" i="9" s="1"/>
  <c r="X109" i="9"/>
  <c r="W109" i="9" s="1"/>
  <c r="Z97" i="9"/>
  <c r="Y97" i="9" s="1"/>
  <c r="Z103" i="9"/>
  <c r="Y103" i="9" s="1"/>
  <c r="V106" i="9"/>
  <c r="U106" i="9" s="1"/>
  <c r="Z107" i="9"/>
  <c r="Y107" i="9" s="1"/>
  <c r="X115" i="9"/>
  <c r="W115" i="9" s="1"/>
  <c r="X118" i="9"/>
  <c r="W118" i="9" s="1"/>
  <c r="Z120" i="9"/>
  <c r="Y120" i="9" s="1"/>
  <c r="X126" i="9"/>
  <c r="W126" i="9" s="1"/>
  <c r="Z128" i="9"/>
  <c r="Y128" i="9" s="1"/>
  <c r="Z139" i="9"/>
  <c r="Y139" i="9" s="1"/>
  <c r="X139" i="9"/>
  <c r="W139" i="9" s="1"/>
  <c r="Z141" i="9"/>
  <c r="Y141" i="9" s="1"/>
  <c r="X141" i="9"/>
  <c r="W141" i="9" s="1"/>
  <c r="V141" i="9"/>
  <c r="U141" i="9" s="1"/>
  <c r="V149" i="9"/>
  <c r="U149" i="9" s="1"/>
  <c r="Z149" i="9"/>
  <c r="Y149" i="9" s="1"/>
  <c r="X149" i="9"/>
  <c r="W149" i="9" s="1"/>
  <c r="Z83" i="9"/>
  <c r="Y83" i="9" s="1"/>
  <c r="U89" i="9"/>
  <c r="V95" i="9"/>
  <c r="U95" i="9" s="1"/>
  <c r="U96" i="9"/>
  <c r="V101" i="9"/>
  <c r="U101" i="9" s="1"/>
  <c r="Z111" i="9"/>
  <c r="Y111" i="9" s="1"/>
  <c r="V112" i="9"/>
  <c r="U112" i="9" s="1"/>
  <c r="Z114" i="9"/>
  <c r="Y114" i="9" s="1"/>
  <c r="Z121" i="9"/>
  <c r="Y121" i="9" s="1"/>
  <c r="X123" i="9"/>
  <c r="W123" i="9" s="1"/>
  <c r="Z125" i="9"/>
  <c r="Y125" i="9" s="1"/>
  <c r="Z129" i="9"/>
  <c r="Y129" i="9" s="1"/>
  <c r="V130" i="9"/>
  <c r="U130" i="9" s="1"/>
  <c r="V132" i="9"/>
  <c r="U132" i="9" s="1"/>
  <c r="Z138" i="9"/>
  <c r="Y138" i="9" s="1"/>
  <c r="X138" i="9"/>
  <c r="W138" i="9" s="1"/>
  <c r="U139" i="9"/>
  <c r="X150" i="9"/>
  <c r="W150" i="9" s="1"/>
  <c r="V150" i="9"/>
  <c r="U150" i="9" s="1"/>
  <c r="Z150" i="9"/>
  <c r="Y150" i="9" s="1"/>
  <c r="Z137" i="9"/>
  <c r="Y137" i="9" s="1"/>
  <c r="X137" i="9"/>
  <c r="W137" i="9" s="1"/>
  <c r="X140" i="9"/>
  <c r="W140" i="9" s="1"/>
  <c r="V140" i="9"/>
  <c r="U140" i="9" s="1"/>
  <c r="Z140" i="9"/>
  <c r="Y140" i="9" s="1"/>
  <c r="Y142" i="9"/>
  <c r="V146" i="9"/>
  <c r="U146" i="9" s="1"/>
  <c r="Z146" i="9"/>
  <c r="Y146" i="9" s="1"/>
  <c r="Z153" i="9"/>
  <c r="Y153" i="9" s="1"/>
  <c r="X153" i="9"/>
  <c r="W153" i="9" s="1"/>
  <c r="V153" i="9"/>
  <c r="U153" i="9" s="1"/>
  <c r="Z166" i="9"/>
  <c r="Y166" i="9" s="1"/>
  <c r="X166" i="9"/>
  <c r="W166" i="9" s="1"/>
  <c r="V166" i="9"/>
  <c r="U166" i="9" s="1"/>
  <c r="X169" i="9"/>
  <c r="W169" i="9" s="1"/>
  <c r="V169" i="9"/>
  <c r="U169" i="9" s="1"/>
  <c r="Z94" i="9"/>
  <c r="Y94" i="9" s="1"/>
  <c r="X95" i="9"/>
  <c r="W95" i="9" s="1"/>
  <c r="Z100" i="9"/>
  <c r="Y100" i="9" s="1"/>
  <c r="X101" i="9"/>
  <c r="W101" i="9" s="1"/>
  <c r="V107" i="9"/>
  <c r="U107" i="9" s="1"/>
  <c r="Z108" i="9"/>
  <c r="Y108" i="9" s="1"/>
  <c r="Z112" i="9"/>
  <c r="Y112" i="9" s="1"/>
  <c r="V115" i="9"/>
  <c r="U115" i="9" s="1"/>
  <c r="V118" i="9"/>
  <c r="U118" i="9" s="1"/>
  <c r="Z123" i="9"/>
  <c r="Y123" i="9" s="1"/>
  <c r="V124" i="9"/>
  <c r="U124" i="9" s="1"/>
  <c r="V126" i="9"/>
  <c r="U126" i="9" s="1"/>
  <c r="V128" i="9"/>
  <c r="U128" i="9" s="1"/>
  <c r="Z130" i="9"/>
  <c r="Y130" i="9" s="1"/>
  <c r="Z134" i="9"/>
  <c r="Y134" i="9" s="1"/>
  <c r="V138" i="9"/>
  <c r="U138" i="9" s="1"/>
  <c r="V164" i="9"/>
  <c r="U164" i="9" s="1"/>
  <c r="Z164" i="9"/>
  <c r="Y164" i="9" s="1"/>
  <c r="X164" i="9"/>
  <c r="W164" i="9" s="1"/>
  <c r="V137" i="9"/>
  <c r="U137" i="9" s="1"/>
  <c r="Z148" i="9"/>
  <c r="Y148" i="9" s="1"/>
  <c r="X148" i="9"/>
  <c r="W148" i="9" s="1"/>
  <c r="V148" i="9"/>
  <c r="U148" i="9" s="1"/>
  <c r="X165" i="9"/>
  <c r="W165" i="9" s="1"/>
  <c r="V165" i="9"/>
  <c r="U165" i="9" s="1"/>
  <c r="Z165" i="9"/>
  <c r="Y165" i="9" s="1"/>
  <c r="V167" i="9"/>
  <c r="U167" i="9" s="1"/>
  <c r="Z167" i="9"/>
  <c r="Y167" i="9" s="1"/>
  <c r="X167" i="9"/>
  <c r="W167" i="9" s="1"/>
  <c r="Z147" i="9"/>
  <c r="Y147" i="9" s="1"/>
  <c r="Z152" i="9"/>
  <c r="Y152" i="9" s="1"/>
  <c r="V147" i="9"/>
  <c r="U147" i="9" s="1"/>
  <c r="V152" i="9"/>
  <c r="U152" i="9" s="1"/>
  <c r="X145" i="9"/>
  <c r="W145" i="9" s="1"/>
  <c r="V7" i="5"/>
  <c r="X7" i="5"/>
  <c r="Z7" i="5"/>
  <c r="V9" i="5"/>
  <c r="X9" i="5"/>
  <c r="Z9" i="5"/>
  <c r="V10" i="5"/>
  <c r="X10" i="5"/>
  <c r="Z10" i="5"/>
  <c r="V11" i="5"/>
  <c r="X11" i="5"/>
  <c r="Z11" i="5"/>
  <c r="V12" i="5"/>
  <c r="X12" i="5"/>
  <c r="Z12" i="5"/>
  <c r="T5" i="5"/>
  <c r="T6" i="5"/>
  <c r="T7" i="5"/>
  <c r="T8" i="5"/>
  <c r="T9" i="5"/>
  <c r="T10" i="5"/>
  <c r="T11" i="5"/>
  <c r="T12" i="5"/>
  <c r="T4" i="5"/>
  <c r="V9" i="9" l="1"/>
  <c r="U9" i="9" s="1"/>
  <c r="V29" i="9"/>
  <c r="U29" i="9" s="1"/>
  <c r="X56" i="9"/>
  <c r="W56" i="9" s="1"/>
  <c r="V39" i="9"/>
  <c r="U39" i="9" s="1"/>
  <c r="V27" i="9"/>
  <c r="U27" i="9" s="1"/>
  <c r="X10" i="9"/>
  <c r="W10" i="9" s="1"/>
  <c r="Z39" i="9"/>
  <c r="Y39" i="9" s="1"/>
  <c r="Z27" i="9"/>
  <c r="Y27" i="9" s="1"/>
  <c r="X9" i="9"/>
  <c r="W9" i="9" s="1"/>
  <c r="V52" i="9"/>
  <c r="U52" i="9" s="1"/>
  <c r="V56" i="9"/>
  <c r="U56" i="9" s="1"/>
  <c r="Z35" i="9"/>
  <c r="Y35" i="9" s="1"/>
  <c r="X35" i="9"/>
  <c r="W35" i="9" s="1"/>
  <c r="X20" i="9"/>
  <c r="W20" i="9" s="1"/>
  <c r="Z117" i="9"/>
  <c r="Y117" i="9" s="1"/>
  <c r="V145" i="9"/>
  <c r="U145" i="9" s="1"/>
  <c r="V117" i="9"/>
  <c r="U117" i="9" s="1"/>
  <c r="Z133" i="9"/>
  <c r="Y133" i="9" s="1"/>
  <c r="V59" i="9"/>
  <c r="U59" i="9" s="1"/>
  <c r="Z106" i="9"/>
  <c r="Y106" i="9" s="1"/>
  <c r="X59" i="9"/>
  <c r="W59" i="9" s="1"/>
  <c r="Z55" i="9"/>
  <c r="Y55" i="9" s="1"/>
  <c r="X119" i="9"/>
  <c r="W119" i="9" s="1"/>
  <c r="V55" i="9"/>
  <c r="U55" i="9" s="1"/>
  <c r="V119" i="9"/>
  <c r="U119" i="9" s="1"/>
  <c r="W10" i="5"/>
  <c r="Y10" i="5"/>
  <c r="U10" i="5"/>
  <c r="Y11" i="5"/>
  <c r="Y12" i="5"/>
  <c r="Y9" i="5"/>
  <c r="W12" i="5"/>
  <c r="W11" i="5"/>
  <c r="W9" i="5"/>
  <c r="W7" i="5"/>
  <c r="Y7" i="5"/>
  <c r="U12" i="5"/>
  <c r="U11" i="5"/>
  <c r="U9" i="5"/>
  <c r="U7" i="5"/>
  <c r="AG5" i="5"/>
  <c r="M5" i="5" s="1"/>
  <c r="AG6" i="5"/>
  <c r="AG7" i="5"/>
  <c r="AG8" i="5"/>
  <c r="M8" i="5" s="1"/>
  <c r="AG9" i="5"/>
  <c r="AG10" i="5"/>
  <c r="AG11" i="5"/>
  <c r="AG12" i="5"/>
  <c r="AG4" i="5"/>
  <c r="M4" i="5" s="1"/>
  <c r="X4" i="5" l="1"/>
  <c r="W4" i="5" s="1"/>
  <c r="V4" i="5"/>
  <c r="U4" i="5" s="1"/>
  <c r="Z4" i="5"/>
  <c r="Y4" i="5" s="1"/>
  <c r="V8" i="5"/>
  <c r="U8" i="5" s="1"/>
  <c r="X8" i="5"/>
  <c r="W8" i="5" s="1"/>
  <c r="Z8" i="5"/>
  <c r="Y8" i="5" s="1"/>
  <c r="X6" i="5"/>
  <c r="W6" i="5" s="1"/>
  <c r="Z6" i="5"/>
  <c r="Y6" i="5" s="1"/>
  <c r="V6" i="5"/>
  <c r="U6" i="5" s="1"/>
  <c r="V5" i="5"/>
  <c r="U5" i="5" s="1"/>
  <c r="X5" i="5"/>
  <c r="W5" i="5" s="1"/>
  <c r="Z5" i="5"/>
  <c r="Y5" i="5" s="1"/>
  <c r="AG13" i="5"/>
  <c r="M13" i="5" s="1"/>
  <c r="X13" i="5" s="1"/>
  <c r="T13" i="5"/>
  <c r="W13" i="5" l="1"/>
  <c r="Z13" i="5"/>
  <c r="Y13" i="5" s="1"/>
  <c r="V13" i="5"/>
  <c r="U13" i="5" s="1"/>
  <c r="V16" i="5"/>
  <c r="X16" i="5"/>
  <c r="Z16" i="5"/>
  <c r="V17" i="5"/>
  <c r="X17" i="5"/>
  <c r="Z17" i="5"/>
  <c r="V19" i="5"/>
  <c r="X19" i="5"/>
  <c r="Z19" i="5"/>
  <c r="V20" i="5"/>
  <c r="X20" i="5"/>
  <c r="Z20" i="5"/>
  <c r="V39" i="5"/>
  <c r="X39" i="5"/>
  <c r="Z39" i="5"/>
  <c r="V54" i="5"/>
  <c r="X54" i="5"/>
  <c r="Z54" i="5"/>
  <c r="V55" i="5"/>
  <c r="X55" i="5"/>
  <c r="Z55"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W20" i="5" l="1"/>
  <c r="W39" i="5"/>
  <c r="U16" i="5"/>
  <c r="W55" i="5"/>
  <c r="W16" i="5"/>
  <c r="Y17" i="5"/>
  <c r="W19" i="5"/>
  <c r="Y16" i="5"/>
  <c r="W17" i="5"/>
  <c r="Y19" i="5"/>
  <c r="U55" i="5"/>
  <c r="U39" i="5"/>
  <c r="U20" i="5"/>
  <c r="Y54" i="5"/>
  <c r="U19" i="5"/>
  <c r="U54" i="5"/>
  <c r="Y20" i="5"/>
  <c r="W54" i="5"/>
  <c r="Y55" i="5"/>
  <c r="Y39" i="5"/>
  <c r="U17" i="5"/>
  <c r="M57" i="5" l="1"/>
  <c r="AG14" i="5" l="1"/>
  <c r="M14" i="5" s="1"/>
  <c r="AG15" i="5"/>
  <c r="M15" i="5" s="1"/>
  <c r="AG16" i="5"/>
  <c r="AG17" i="5"/>
  <c r="AG18" i="5"/>
  <c r="M18" i="5" s="1"/>
  <c r="AG19" i="5"/>
  <c r="AG20" i="5"/>
  <c r="AG21" i="5"/>
  <c r="M21" i="5" s="1"/>
  <c r="AG22" i="5"/>
  <c r="M22" i="5" s="1"/>
  <c r="AG23" i="5"/>
  <c r="M23" i="5" s="1"/>
  <c r="AG24" i="5"/>
  <c r="M24" i="5" s="1"/>
  <c r="AG25" i="5"/>
  <c r="M25" i="5" s="1"/>
  <c r="AG26" i="5"/>
  <c r="M26" i="5" s="1"/>
  <c r="AG27" i="5"/>
  <c r="M27" i="5" s="1"/>
  <c r="AG28" i="5"/>
  <c r="M28" i="5" s="1"/>
  <c r="AG29" i="5"/>
  <c r="M29" i="5" s="1"/>
  <c r="AG30" i="5"/>
  <c r="M30" i="5" s="1"/>
  <c r="AG31" i="5"/>
  <c r="M31" i="5" s="1"/>
  <c r="AG32" i="5"/>
  <c r="M32" i="5" s="1"/>
  <c r="AG33" i="5"/>
  <c r="M33" i="5" s="1"/>
  <c r="AG34" i="5"/>
  <c r="M34" i="5" s="1"/>
  <c r="AG35" i="5"/>
  <c r="M35" i="5" s="1"/>
  <c r="AG36" i="5"/>
  <c r="M36" i="5" s="1"/>
  <c r="AG37" i="5"/>
  <c r="M37" i="5" s="1"/>
  <c r="AG38" i="5"/>
  <c r="M38" i="5" s="1"/>
  <c r="AG39" i="5"/>
  <c r="AG40" i="5"/>
  <c r="M40" i="5" s="1"/>
  <c r="AG41" i="5"/>
  <c r="M41" i="5" s="1"/>
  <c r="AG42" i="5"/>
  <c r="M42" i="5" s="1"/>
  <c r="AG43" i="5"/>
  <c r="M43" i="5" s="1"/>
  <c r="AG44" i="5"/>
  <c r="M44" i="5" s="1"/>
  <c r="AG45" i="5"/>
  <c r="M45" i="5" s="1"/>
  <c r="AG46" i="5"/>
  <c r="M46" i="5" s="1"/>
  <c r="AG47" i="5"/>
  <c r="M47" i="5" s="1"/>
  <c r="AG48" i="5"/>
  <c r="M48" i="5" s="1"/>
  <c r="AG49" i="5"/>
  <c r="M49" i="5" s="1"/>
  <c r="AG50" i="5"/>
  <c r="M50" i="5" s="1"/>
  <c r="AG51" i="5"/>
  <c r="M51" i="5" s="1"/>
  <c r="AG52" i="5"/>
  <c r="M52" i="5" s="1"/>
  <c r="AG53" i="5"/>
  <c r="M53" i="5" s="1"/>
  <c r="AG54" i="5"/>
  <c r="AG55" i="5"/>
  <c r="AG56" i="5"/>
  <c r="M56" i="5" s="1"/>
  <c r="V42" i="5" l="1"/>
  <c r="U42" i="5" s="1"/>
  <c r="X42" i="5"/>
  <c r="W42" i="5" s="1"/>
  <c r="Z42" i="5"/>
  <c r="Y42" i="5" s="1"/>
  <c r="V36" i="5"/>
  <c r="U36" i="5" s="1"/>
  <c r="X36" i="5"/>
  <c r="W36" i="5" s="1"/>
  <c r="Z36" i="5"/>
  <c r="Y36" i="5" s="1"/>
  <c r="X30" i="5"/>
  <c r="W30" i="5" s="1"/>
  <c r="V30" i="5"/>
  <c r="U30" i="5" s="1"/>
  <c r="Z30" i="5"/>
  <c r="Y30" i="5" s="1"/>
  <c r="V24" i="5"/>
  <c r="U24" i="5" s="1"/>
  <c r="X24" i="5"/>
  <c r="W24" i="5" s="1"/>
  <c r="Z24" i="5"/>
  <c r="Y24" i="5" s="1"/>
  <c r="Z53" i="5"/>
  <c r="Y53" i="5" s="1"/>
  <c r="X53" i="5"/>
  <c r="W53" i="5" s="1"/>
  <c r="V53" i="5"/>
  <c r="U53" i="5" s="1"/>
  <c r="Z47" i="5"/>
  <c r="Y47" i="5" s="1"/>
  <c r="X47" i="5"/>
  <c r="W47" i="5" s="1"/>
  <c r="V47" i="5"/>
  <c r="U47" i="5" s="1"/>
  <c r="Z41" i="5"/>
  <c r="Y41" i="5" s="1"/>
  <c r="X41" i="5"/>
  <c r="W41" i="5" s="1"/>
  <c r="V41" i="5"/>
  <c r="U41" i="5" s="1"/>
  <c r="Z35" i="5"/>
  <c r="Y35" i="5" s="1"/>
  <c r="V35" i="5"/>
  <c r="U35" i="5" s="1"/>
  <c r="X35" i="5"/>
  <c r="W35" i="5" s="1"/>
  <c r="Z29" i="5"/>
  <c r="Y29" i="5" s="1"/>
  <c r="V29" i="5"/>
  <c r="U29" i="5" s="1"/>
  <c r="X29" i="5"/>
  <c r="W29" i="5" s="1"/>
  <c r="X23" i="5"/>
  <c r="W23" i="5" s="1"/>
  <c r="Z23" i="5"/>
  <c r="Y23" i="5" s="1"/>
  <c r="V23" i="5"/>
  <c r="U23" i="5" s="1"/>
  <c r="X18" i="5"/>
  <c r="W18" i="5" s="1"/>
  <c r="Z18" i="5"/>
  <c r="Y18" i="5" s="1"/>
  <c r="V18" i="5"/>
  <c r="U18" i="5" s="1"/>
  <c r="X48" i="5"/>
  <c r="W48" i="5" s="1"/>
  <c r="V48" i="5"/>
  <c r="U48" i="5" s="1"/>
  <c r="Z48" i="5"/>
  <c r="Y48" i="5" s="1"/>
  <c r="X34" i="5"/>
  <c r="W34" i="5" s="1"/>
  <c r="V34" i="5"/>
  <c r="U34" i="5" s="1"/>
  <c r="Z34" i="5"/>
  <c r="Y34" i="5" s="1"/>
  <c r="V27" i="5"/>
  <c r="U27" i="5" s="1"/>
  <c r="X27" i="5"/>
  <c r="W27" i="5" s="1"/>
  <c r="Z27" i="5"/>
  <c r="Y27" i="5" s="1"/>
  <c r="V52" i="5"/>
  <c r="U52" i="5" s="1"/>
  <c r="X52" i="5"/>
  <c r="W52" i="5" s="1"/>
  <c r="Z52" i="5"/>
  <c r="Y52" i="5" s="1"/>
  <c r="V46" i="5"/>
  <c r="U46" i="5" s="1"/>
  <c r="X46" i="5"/>
  <c r="W46" i="5" s="1"/>
  <c r="Z46" i="5"/>
  <c r="Y46" i="5" s="1"/>
  <c r="V22" i="5"/>
  <c r="U22" i="5" s="1"/>
  <c r="X22" i="5"/>
  <c r="W22" i="5" s="1"/>
  <c r="Z22" i="5"/>
  <c r="Y22" i="5" s="1"/>
  <c r="Z45" i="5"/>
  <c r="Y45" i="5" s="1"/>
  <c r="X45" i="5"/>
  <c r="W45" i="5" s="1"/>
  <c r="V45" i="5"/>
  <c r="U45" i="5" s="1"/>
  <c r="V21" i="5"/>
  <c r="U21" i="5" s="1"/>
  <c r="X21" i="5"/>
  <c r="W21" i="5" s="1"/>
  <c r="Z21" i="5"/>
  <c r="Y21" i="5" s="1"/>
  <c r="V56" i="5"/>
  <c r="U56" i="5" s="1"/>
  <c r="X56" i="5"/>
  <c r="W56" i="5" s="1"/>
  <c r="Z56" i="5"/>
  <c r="Y56" i="5" s="1"/>
  <c r="X50" i="5"/>
  <c r="W50" i="5" s="1"/>
  <c r="V50" i="5"/>
  <c r="U50" i="5" s="1"/>
  <c r="Z50" i="5"/>
  <c r="Y50" i="5" s="1"/>
  <c r="X44" i="5"/>
  <c r="W44" i="5" s="1"/>
  <c r="V44" i="5"/>
  <c r="U44" i="5" s="1"/>
  <c r="Z44" i="5"/>
  <c r="Y44" i="5" s="1"/>
  <c r="V38" i="5"/>
  <c r="U38" i="5" s="1"/>
  <c r="X38" i="5"/>
  <c r="W38" i="5" s="1"/>
  <c r="Z38" i="5"/>
  <c r="Y38" i="5" s="1"/>
  <c r="V32" i="5"/>
  <c r="U32" i="5" s="1"/>
  <c r="X32" i="5"/>
  <c r="W32" i="5" s="1"/>
  <c r="Z32" i="5"/>
  <c r="Y32" i="5" s="1"/>
  <c r="X26" i="5"/>
  <c r="W26" i="5" s="1"/>
  <c r="Z26" i="5"/>
  <c r="Y26" i="5" s="1"/>
  <c r="V26" i="5"/>
  <c r="U26" i="5" s="1"/>
  <c r="X15" i="5"/>
  <c r="W15" i="5" s="1"/>
  <c r="Z15" i="5"/>
  <c r="Y15" i="5" s="1"/>
  <c r="V15" i="5"/>
  <c r="U15" i="5" s="1"/>
  <c r="X40" i="5"/>
  <c r="W40" i="5" s="1"/>
  <c r="V40" i="5"/>
  <c r="U40" i="5" s="1"/>
  <c r="Z40" i="5"/>
  <c r="Y40" i="5" s="1"/>
  <c r="V28" i="5"/>
  <c r="U28" i="5" s="1"/>
  <c r="X28" i="5"/>
  <c r="W28" i="5" s="1"/>
  <c r="Z28" i="5"/>
  <c r="Y28" i="5" s="1"/>
  <c r="Z51" i="5"/>
  <c r="Y51" i="5" s="1"/>
  <c r="X51" i="5"/>
  <c r="W51" i="5" s="1"/>
  <c r="V51" i="5"/>
  <c r="U51" i="5" s="1"/>
  <c r="Z33" i="5"/>
  <c r="Y33" i="5" s="1"/>
  <c r="V33" i="5"/>
  <c r="U33" i="5" s="1"/>
  <c r="X33" i="5"/>
  <c r="W33" i="5" s="1"/>
  <c r="Z49" i="5"/>
  <c r="Y49" i="5" s="1"/>
  <c r="X49" i="5"/>
  <c r="W49" i="5" s="1"/>
  <c r="V49" i="5"/>
  <c r="U49" i="5" s="1"/>
  <c r="Z43" i="5"/>
  <c r="Y43" i="5" s="1"/>
  <c r="X43" i="5"/>
  <c r="W43" i="5" s="1"/>
  <c r="V43" i="5"/>
  <c r="U43" i="5" s="1"/>
  <c r="Z37" i="5"/>
  <c r="Y37" i="5" s="1"/>
  <c r="X37" i="5"/>
  <c r="W37" i="5" s="1"/>
  <c r="V37" i="5"/>
  <c r="U37" i="5" s="1"/>
  <c r="Z31" i="5"/>
  <c r="Y31" i="5" s="1"/>
  <c r="V31" i="5"/>
  <c r="U31" i="5" s="1"/>
  <c r="X31" i="5"/>
  <c r="W31" i="5" s="1"/>
  <c r="V25" i="5"/>
  <c r="U25" i="5" s="1"/>
  <c r="X25" i="5"/>
  <c r="W25" i="5" s="1"/>
  <c r="Z25" i="5"/>
  <c r="Y25" i="5" s="1"/>
  <c r="V14" i="5"/>
  <c r="U14" i="5" s="1"/>
  <c r="X14" i="5"/>
  <c r="W14" i="5" s="1"/>
  <c r="Z14" i="5"/>
  <c r="Y14" i="5" s="1"/>
  <c r="U49" i="8"/>
  <c r="AB49" i="8"/>
  <c r="N49" i="8" s="1"/>
  <c r="U5" i="8" l="1"/>
  <c r="U6" i="8"/>
  <c r="U7" i="8"/>
  <c r="U8" i="8"/>
  <c r="U9" i="8"/>
  <c r="U10" i="8"/>
  <c r="U11" i="8"/>
  <c r="U12" i="8"/>
  <c r="U4" i="8"/>
  <c r="AG116" i="5" l="1"/>
  <c r="U14" i="8" l="1"/>
  <c r="U15" i="8"/>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13" i="8"/>
  <c r="T57" i="5" l="1"/>
  <c r="T58" i="5"/>
  <c r="T59" i="5"/>
  <c r="T60" i="5"/>
  <c r="T61" i="5"/>
  <c r="V61" i="5"/>
  <c r="X61" i="5"/>
  <c r="Z61" i="5"/>
  <c r="T62" i="5"/>
  <c r="V62" i="5"/>
  <c r="X62" i="5"/>
  <c r="Z62" i="5"/>
  <c r="T63" i="5"/>
  <c r="V63" i="5"/>
  <c r="X63" i="5"/>
  <c r="Z63" i="5"/>
  <c r="T64" i="5"/>
  <c r="V64" i="5"/>
  <c r="X64" i="5"/>
  <c r="Z64" i="5"/>
  <c r="T65" i="5"/>
  <c r="V65" i="5"/>
  <c r="X65" i="5"/>
  <c r="Z65" i="5"/>
  <c r="V57" i="5"/>
  <c r="M58" i="5"/>
  <c r="V58" i="5" s="1"/>
  <c r="M59" i="5"/>
  <c r="Z59" i="5" s="1"/>
  <c r="M60" i="5"/>
  <c r="V60" i="5" s="1"/>
  <c r="T66" i="5"/>
  <c r="M66" i="5"/>
  <c r="V66" i="5" s="1"/>
  <c r="W62" i="5" l="1"/>
  <c r="U57" i="5"/>
  <c r="U62" i="5"/>
  <c r="W61" i="5"/>
  <c r="U64" i="5"/>
  <c r="U61" i="5"/>
  <c r="U58" i="5"/>
  <c r="U63" i="5"/>
  <c r="V59" i="5"/>
  <c r="U59" i="5" s="1"/>
  <c r="Z58" i="5"/>
  <c r="Y58" i="5" s="1"/>
  <c r="X58" i="5"/>
  <c r="W58" i="5" s="1"/>
  <c r="X59" i="5"/>
  <c r="W59" i="5" s="1"/>
  <c r="Z60" i="5"/>
  <c r="Y60" i="5" s="1"/>
  <c r="Z57" i="5"/>
  <c r="Y57" i="5" s="1"/>
  <c r="X60" i="5"/>
  <c r="W60" i="5" s="1"/>
  <c r="X57" i="5"/>
  <c r="W57" i="5" s="1"/>
  <c r="Y62" i="5"/>
  <c r="U65" i="5"/>
  <c r="Y61" i="5"/>
  <c r="Y59" i="5"/>
  <c r="W63" i="5"/>
  <c r="W64" i="5"/>
  <c r="U60" i="5"/>
  <c r="Y65" i="5"/>
  <c r="Y64" i="5"/>
  <c r="W65" i="5"/>
  <c r="Y63" i="5"/>
  <c r="X66" i="5"/>
  <c r="W66" i="5" s="1"/>
  <c r="Z66" i="5"/>
  <c r="Y66" i="5" s="1"/>
  <c r="U66" i="5"/>
  <c r="M71" i="5"/>
  <c r="Z71" i="5" s="1"/>
  <c r="M72" i="5"/>
  <c r="Z72" i="5" s="1"/>
  <c r="M73" i="5"/>
  <c r="Z73" i="5" s="1"/>
  <c r="X75" i="5"/>
  <c r="M78" i="5"/>
  <c r="X78" i="5" s="1"/>
  <c r="M80" i="5"/>
  <c r="V80" i="5" s="1"/>
  <c r="M81" i="5"/>
  <c r="Z81" i="5" s="1"/>
  <c r="M82" i="5"/>
  <c r="V82" i="5" s="1"/>
  <c r="M83" i="5"/>
  <c r="X83" i="5" s="1"/>
  <c r="M84" i="5"/>
  <c r="V84" i="5" s="1"/>
  <c r="M85" i="5"/>
  <c r="Z85" i="5" s="1"/>
  <c r="M86" i="5"/>
  <c r="V86" i="5" s="1"/>
  <c r="M87" i="5"/>
  <c r="Z87" i="5" s="1"/>
  <c r="M88" i="5"/>
  <c r="X88" i="5" s="1"/>
  <c r="M89" i="5"/>
  <c r="X89" i="5" s="1"/>
  <c r="M90" i="5"/>
  <c r="Z90" i="5" s="1"/>
  <c r="M91" i="5"/>
  <c r="Z91" i="5" s="1"/>
  <c r="M92" i="5"/>
  <c r="X92" i="5" s="1"/>
  <c r="M93" i="5"/>
  <c r="Z93" i="5" s="1"/>
  <c r="M94" i="5"/>
  <c r="Z94" i="5" s="1"/>
  <c r="M95" i="5"/>
  <c r="V95" i="5" s="1"/>
  <c r="M96" i="5"/>
  <c r="Z96" i="5" s="1"/>
  <c r="M97" i="5"/>
  <c r="V97" i="5" s="1"/>
  <c r="M98" i="5"/>
  <c r="Z98" i="5" s="1"/>
  <c r="M99" i="5"/>
  <c r="V99" i="5" s="1"/>
  <c r="Z79" i="5"/>
  <c r="V67" i="5"/>
  <c r="Z68" i="5"/>
  <c r="X69" i="5"/>
  <c r="V70" i="5"/>
  <c r="V77" i="5"/>
  <c r="T67" i="5"/>
  <c r="T68" i="5"/>
  <c r="T69" i="5"/>
  <c r="V69" i="5"/>
  <c r="T70" i="5"/>
  <c r="X70" i="5"/>
  <c r="Z70" i="5"/>
  <c r="T71" i="5"/>
  <c r="T72" i="5"/>
  <c r="T73" i="5"/>
  <c r="T74" i="5"/>
  <c r="V74" i="5"/>
  <c r="X74" i="5"/>
  <c r="Z74" i="5"/>
  <c r="T75" i="5"/>
  <c r="V75" i="5"/>
  <c r="Z75" i="5"/>
  <c r="T76" i="5"/>
  <c r="V76" i="5"/>
  <c r="X76" i="5"/>
  <c r="Z76" i="5"/>
  <c r="T77" i="5"/>
  <c r="T78" i="5"/>
  <c r="T79" i="5"/>
  <c r="T80" i="5"/>
  <c r="T81" i="5"/>
  <c r="T82" i="5"/>
  <c r="T83" i="5"/>
  <c r="T84" i="5"/>
  <c r="T85" i="5"/>
  <c r="T86" i="5"/>
  <c r="T87" i="5"/>
  <c r="T88" i="5"/>
  <c r="T89" i="5"/>
  <c r="T90" i="5"/>
  <c r="T91" i="5"/>
  <c r="T92" i="5"/>
  <c r="T93" i="5"/>
  <c r="T94" i="5"/>
  <c r="T95" i="5"/>
  <c r="T96" i="5"/>
  <c r="T97" i="5"/>
  <c r="T98" i="5"/>
  <c r="T99" i="5"/>
  <c r="X91" i="5" l="1"/>
  <c r="W91" i="5" s="1"/>
  <c r="X85" i="5"/>
  <c r="W85" i="5" s="1"/>
  <c r="Z88" i="5"/>
  <c r="Y88" i="5" s="1"/>
  <c r="X81" i="5"/>
  <c r="W81" i="5" s="1"/>
  <c r="V90" i="5"/>
  <c r="U90" i="5" s="1"/>
  <c r="Z80" i="5"/>
  <c r="Y80" i="5" s="1"/>
  <c r="X80" i="5"/>
  <c r="W80" i="5" s="1"/>
  <c r="X90" i="5"/>
  <c r="W90" i="5" s="1"/>
  <c r="X86" i="5"/>
  <c r="W86" i="5" s="1"/>
  <c r="X73" i="5"/>
  <c r="W73" i="5" s="1"/>
  <c r="Z86" i="5"/>
  <c r="Y86" i="5" s="1"/>
  <c r="V88" i="5"/>
  <c r="U88" i="5" s="1"/>
  <c r="V78" i="5"/>
  <c r="U78" i="5" s="1"/>
  <c r="Z95" i="5"/>
  <c r="Y95" i="5" s="1"/>
  <c r="V92" i="5"/>
  <c r="U92" i="5" s="1"/>
  <c r="V85" i="5"/>
  <c r="U85" i="5" s="1"/>
  <c r="V73" i="5"/>
  <c r="U73" i="5" s="1"/>
  <c r="X95" i="5"/>
  <c r="W95" i="5" s="1"/>
  <c r="Z89" i="5"/>
  <c r="Y89" i="5" s="1"/>
  <c r="Z78" i="5"/>
  <c r="Y78" i="5" s="1"/>
  <c r="V89" i="5"/>
  <c r="U89" i="5" s="1"/>
  <c r="Z84" i="5"/>
  <c r="Y84" i="5" s="1"/>
  <c r="X84" i="5"/>
  <c r="W84" i="5" s="1"/>
  <c r="Z99" i="5"/>
  <c r="Y99" i="5" s="1"/>
  <c r="W76" i="5"/>
  <c r="Y74" i="5"/>
  <c r="U69" i="5"/>
  <c r="W78" i="5"/>
  <c r="W83" i="5"/>
  <c r="Y75" i="5"/>
  <c r="Z97" i="5"/>
  <c r="Y97" i="5" s="1"/>
  <c r="V91" i="5"/>
  <c r="U91" i="5" s="1"/>
  <c r="Z83" i="5"/>
  <c r="Y83" i="5" s="1"/>
  <c r="V83" i="5"/>
  <c r="U83" i="5" s="1"/>
  <c r="X96" i="5"/>
  <c r="W96" i="5" s="1"/>
  <c r="V94" i="5"/>
  <c r="U94" i="5" s="1"/>
  <c r="X94" i="5"/>
  <c r="W94" i="5" s="1"/>
  <c r="W88" i="5"/>
  <c r="X98" i="5"/>
  <c r="W98" i="5" s="1"/>
  <c r="V96" i="5"/>
  <c r="U96" i="5" s="1"/>
  <c r="U75" i="5"/>
  <c r="Y70" i="5"/>
  <c r="W70" i="5"/>
  <c r="U99" i="5"/>
  <c r="Y93" i="5"/>
  <c r="Y87" i="5"/>
  <c r="Y73" i="5"/>
  <c r="U82" i="5"/>
  <c r="Y81" i="5"/>
  <c r="U95" i="5"/>
  <c r="V98" i="5"/>
  <c r="U98" i="5" s="1"/>
  <c r="X72" i="5"/>
  <c r="W72" i="5" s="1"/>
  <c r="Y71" i="5"/>
  <c r="U67" i="5"/>
  <c r="W89" i="5"/>
  <c r="V72" i="5"/>
  <c r="U72" i="5" s="1"/>
  <c r="Y76" i="5"/>
  <c r="U77" i="5"/>
  <c r="U84" i="5"/>
  <c r="V81" i="5"/>
  <c r="U81" i="5" s="1"/>
  <c r="Y68" i="5"/>
  <c r="Y91" i="5"/>
  <c r="Y85" i="5"/>
  <c r="Z92" i="5"/>
  <c r="Y92" i="5" s="1"/>
  <c r="Y72" i="5"/>
  <c r="Y94" i="5"/>
  <c r="X68" i="5"/>
  <c r="W68" i="5" s="1"/>
  <c r="V68" i="5"/>
  <c r="U68" i="5" s="1"/>
  <c r="Z69" i="5"/>
  <c r="Y69" i="5" s="1"/>
  <c r="X77" i="5"/>
  <c r="W77" i="5" s="1"/>
  <c r="X79" i="5"/>
  <c r="W79" i="5" s="1"/>
  <c r="V79" i="5"/>
  <c r="U79" i="5" s="1"/>
  <c r="Z67" i="5"/>
  <c r="Y67" i="5" s="1"/>
  <c r="X67" i="5"/>
  <c r="W67" i="5" s="1"/>
  <c r="X99" i="5"/>
  <c r="W99" i="5" s="1"/>
  <c r="X87" i="5"/>
  <c r="W87" i="5" s="1"/>
  <c r="U74" i="5"/>
  <c r="X71" i="5"/>
  <c r="W71" i="5" s="1"/>
  <c r="X97" i="5"/>
  <c r="W97" i="5" s="1"/>
  <c r="X93" i="5"/>
  <c r="W93" i="5" s="1"/>
  <c r="U86" i="5"/>
  <c r="V93" i="5"/>
  <c r="U93" i="5" s="1"/>
  <c r="V87" i="5"/>
  <c r="U87" i="5" s="1"/>
  <c r="Z82" i="5"/>
  <c r="Y82" i="5" s="1"/>
  <c r="U80" i="5"/>
  <c r="U76" i="5"/>
  <c r="W75" i="5"/>
  <c r="V71" i="5"/>
  <c r="U71" i="5" s="1"/>
  <c r="X82" i="5"/>
  <c r="W82" i="5" s="1"/>
  <c r="Y90" i="5"/>
  <c r="Z77" i="5"/>
  <c r="Y77" i="5" s="1"/>
  <c r="Y79" i="5"/>
  <c r="U70" i="5"/>
  <c r="W69" i="5"/>
  <c r="Y96" i="5"/>
  <c r="W92" i="5"/>
  <c r="W74" i="5"/>
  <c r="U97" i="5"/>
  <c r="Y98" i="5"/>
  <c r="AG100" i="5" l="1"/>
  <c r="T100" i="5"/>
  <c r="F100" i="5"/>
  <c r="V100" i="5" s="1"/>
  <c r="X100" i="5" l="1"/>
  <c r="W100" i="5" s="1"/>
  <c r="Z100" i="5"/>
  <c r="Y100" i="5" s="1"/>
  <c r="U100" i="5"/>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40" i="1"/>
  <c r="U4" i="1" l="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F38" i="1"/>
  <c r="F37" i="1"/>
  <c r="F36" i="1"/>
  <c r="F35" i="1"/>
  <c r="F34" i="1"/>
  <c r="F33" i="1"/>
  <c r="F32" i="1"/>
  <c r="F31" i="1"/>
  <c r="F30" i="1"/>
  <c r="F29" i="1"/>
  <c r="F28" i="1"/>
  <c r="F27" i="1"/>
  <c r="F26" i="1"/>
  <c r="F25" i="1"/>
  <c r="F24" i="1"/>
  <c r="F23" i="1"/>
  <c r="F22" i="1"/>
  <c r="F21" i="1"/>
  <c r="F20" i="1"/>
  <c r="F19" i="1"/>
  <c r="F18" i="1"/>
  <c r="F17" i="1"/>
  <c r="Y17" i="1" s="1"/>
  <c r="F16" i="1"/>
  <c r="F15" i="1"/>
  <c r="W15" i="1" s="1"/>
  <c r="F14" i="1"/>
  <c r="W14" i="1" s="1"/>
  <c r="V14" i="1" s="1"/>
  <c r="F13" i="1"/>
  <c r="F12" i="1"/>
  <c r="W12" i="1" s="1"/>
  <c r="F11" i="1"/>
  <c r="F10" i="1"/>
  <c r="F9" i="1"/>
  <c r="F8" i="1"/>
  <c r="Y8" i="1" s="1"/>
  <c r="X8" i="1" s="1"/>
  <c r="F7" i="1"/>
  <c r="W7" i="1" s="1"/>
  <c r="F6" i="1"/>
  <c r="F5" i="1"/>
  <c r="W5" i="1" s="1"/>
  <c r="V5" i="1" s="1"/>
  <c r="F4" i="1"/>
  <c r="F39" i="1"/>
  <c r="AH5" i="1"/>
  <c r="AH6" i="1"/>
  <c r="N6" i="1" s="1"/>
  <c r="W6" i="1" s="1"/>
  <c r="AH7" i="1"/>
  <c r="AH8" i="1"/>
  <c r="AH9" i="1"/>
  <c r="N9" i="1" s="1"/>
  <c r="W9" i="1" s="1"/>
  <c r="AH10" i="1"/>
  <c r="N10" i="1" s="1"/>
  <c r="AA10" i="1" s="1"/>
  <c r="AH11" i="1"/>
  <c r="N11" i="1" s="1"/>
  <c r="W11" i="1" s="1"/>
  <c r="AH12" i="1"/>
  <c r="AH13" i="1"/>
  <c r="N13" i="1" s="1"/>
  <c r="AH14" i="1"/>
  <c r="AH15" i="1"/>
  <c r="AH16" i="1"/>
  <c r="N16" i="1" s="1"/>
  <c r="W16" i="1" s="1"/>
  <c r="AH17" i="1"/>
  <c r="AH18" i="1"/>
  <c r="N18" i="1" s="1"/>
  <c r="W18" i="1" s="1"/>
  <c r="AH19" i="1"/>
  <c r="N19" i="1" s="1"/>
  <c r="AH20" i="1"/>
  <c r="N20" i="1" s="1"/>
  <c r="W20" i="1" s="1"/>
  <c r="V20" i="1" s="1"/>
  <c r="AH21" i="1"/>
  <c r="N21" i="1" s="1"/>
  <c r="W21" i="1" s="1"/>
  <c r="AH22" i="1"/>
  <c r="N22" i="1" s="1"/>
  <c r="W22" i="1" s="1"/>
  <c r="V22" i="1" s="1"/>
  <c r="AH23" i="1"/>
  <c r="N23" i="1" s="1"/>
  <c r="W23" i="1" s="1"/>
  <c r="AH24" i="1"/>
  <c r="N24" i="1" s="1"/>
  <c r="W24" i="1" s="1"/>
  <c r="V24" i="1" s="1"/>
  <c r="AH25" i="1"/>
  <c r="N25" i="1" s="1"/>
  <c r="AH26" i="1"/>
  <c r="N26" i="1" s="1"/>
  <c r="AA26" i="1" s="1"/>
  <c r="AH27" i="1"/>
  <c r="N27" i="1" s="1"/>
  <c r="AH28" i="1"/>
  <c r="N28" i="1" s="1"/>
  <c r="W28" i="1" s="1"/>
  <c r="V28" i="1" s="1"/>
  <c r="AH29" i="1"/>
  <c r="N29" i="1" s="1"/>
  <c r="W29" i="1" s="1"/>
  <c r="V29" i="1" s="1"/>
  <c r="AH30" i="1"/>
  <c r="N30" i="1" s="1"/>
  <c r="W30" i="1" s="1"/>
  <c r="AH31" i="1"/>
  <c r="N31" i="1" s="1"/>
  <c r="AH32" i="1"/>
  <c r="N32" i="1" s="1"/>
  <c r="W32" i="1" s="1"/>
  <c r="AH33" i="1"/>
  <c r="N33" i="1" s="1"/>
  <c r="W33" i="1" s="1"/>
  <c r="AH34" i="1"/>
  <c r="N34" i="1" s="1"/>
  <c r="W34" i="1" s="1"/>
  <c r="V34" i="1" s="1"/>
  <c r="AH35" i="1"/>
  <c r="N35" i="1" s="1"/>
  <c r="W35" i="1" s="1"/>
  <c r="V35" i="1" s="1"/>
  <c r="AH36" i="1"/>
  <c r="N36" i="1" s="1"/>
  <c r="W36" i="1" s="1"/>
  <c r="V36" i="1" s="1"/>
  <c r="AH37" i="1"/>
  <c r="N37" i="1" s="1"/>
  <c r="AH38" i="1"/>
  <c r="N38" i="1" s="1"/>
  <c r="AA38" i="1" s="1"/>
  <c r="AH39" i="1"/>
  <c r="N39" i="1" s="1"/>
  <c r="AH4" i="1"/>
  <c r="N4" i="1" s="1"/>
  <c r="W4" i="1" s="1"/>
  <c r="V4" i="1" s="1"/>
  <c r="V18" i="1" l="1"/>
  <c r="Y31" i="1"/>
  <c r="AA19" i="1"/>
  <c r="W31" i="1"/>
  <c r="AA12" i="1"/>
  <c r="Y19" i="1"/>
  <c r="W39" i="1"/>
  <c r="W27" i="1"/>
  <c r="Y38" i="1"/>
  <c r="X38" i="1" s="1"/>
  <c r="AA28" i="1"/>
  <c r="Z28" i="1" s="1"/>
  <c r="W8" i="1"/>
  <c r="W37" i="1"/>
  <c r="V37" i="1" s="1"/>
  <c r="W25" i="1"/>
  <c r="W13" i="1"/>
  <c r="V13" i="1" s="1"/>
  <c r="W17" i="1"/>
  <c r="V17" i="1" s="1"/>
  <c r="Y26" i="1"/>
  <c r="X26" i="1" s="1"/>
  <c r="Z10" i="1"/>
  <c r="AA21" i="1"/>
  <c r="AA33" i="1"/>
  <c r="V32" i="1"/>
  <c r="V12" i="1"/>
  <c r="V30" i="1"/>
  <c r="Z38" i="1"/>
  <c r="Z26" i="1"/>
  <c r="V16" i="1"/>
  <c r="V6" i="1"/>
  <c r="W38" i="1"/>
  <c r="V38" i="1" s="1"/>
  <c r="Y33" i="1"/>
  <c r="X31" i="1"/>
  <c r="W26" i="1"/>
  <c r="Y21" i="1"/>
  <c r="W19" i="1"/>
  <c r="V19" i="1" s="1"/>
  <c r="AA14" i="1"/>
  <c r="Z14" i="1" s="1"/>
  <c r="Z12" i="1"/>
  <c r="Y10" i="1"/>
  <c r="X10" i="1" s="1"/>
  <c r="V8" i="1"/>
  <c r="AA5" i="1"/>
  <c r="Z5" i="1" s="1"/>
  <c r="AA35" i="1"/>
  <c r="AA30" i="1"/>
  <c r="Y28" i="1"/>
  <c r="X28" i="1" s="1"/>
  <c r="V26" i="1"/>
  <c r="AA23" i="1"/>
  <c r="Z23" i="1" s="1"/>
  <c r="X19" i="1"/>
  <c r="AA16" i="1"/>
  <c r="Z16" i="1" s="1"/>
  <c r="Y12" i="1"/>
  <c r="X12" i="1" s="1"/>
  <c r="Y5" i="1"/>
  <c r="Y35" i="1"/>
  <c r="X35" i="1" s="1"/>
  <c r="V33" i="1"/>
  <c r="Y30" i="1"/>
  <c r="Y23" i="1"/>
  <c r="V21" i="1"/>
  <c r="AA18" i="1"/>
  <c r="Z18" i="1" s="1"/>
  <c r="Y14" i="1"/>
  <c r="X14" i="1" s="1"/>
  <c r="W10" i="1"/>
  <c r="V10" i="1" s="1"/>
  <c r="AA7" i="1"/>
  <c r="Z7" i="1" s="1"/>
  <c r="AA37" i="1"/>
  <c r="AA32" i="1"/>
  <c r="Z32" i="1" s="1"/>
  <c r="X30" i="1"/>
  <c r="AA25" i="1"/>
  <c r="Z25" i="1" s="1"/>
  <c r="AA20" i="1"/>
  <c r="Z20" i="1" s="1"/>
  <c r="Y16" i="1"/>
  <c r="X16" i="1" s="1"/>
  <c r="Y7" i="1"/>
  <c r="X7" i="1" s="1"/>
  <c r="Y37" i="1"/>
  <c r="Z35" i="1"/>
  <c r="Y25" i="1"/>
  <c r="Y18" i="1"/>
  <c r="X18" i="1" s="1"/>
  <c r="AA9" i="1"/>
  <c r="Z9" i="1" s="1"/>
  <c r="AA4" i="1"/>
  <c r="Z4" i="1" s="1"/>
  <c r="AA39" i="1"/>
  <c r="AA34" i="1"/>
  <c r="Z34" i="1" s="1"/>
  <c r="Y32" i="1"/>
  <c r="X32" i="1" s="1"/>
  <c r="AA27" i="1"/>
  <c r="Z27" i="1" s="1"/>
  <c r="AA22" i="1"/>
  <c r="Y20" i="1"/>
  <c r="X20" i="1" s="1"/>
  <c r="Y9" i="1"/>
  <c r="Y39" i="1"/>
  <c r="X37" i="1"/>
  <c r="Z30" i="1"/>
  <c r="Y27" i="1"/>
  <c r="X27" i="1" s="1"/>
  <c r="X25" i="1"/>
  <c r="Z22" i="1"/>
  <c r="AA11" i="1"/>
  <c r="Z11" i="1" s="1"/>
  <c r="AA6" i="1"/>
  <c r="Z6" i="1" s="1"/>
  <c r="Y4" i="1"/>
  <c r="X4" i="1" s="1"/>
  <c r="AA36" i="1"/>
  <c r="Z36" i="1" s="1"/>
  <c r="Y34" i="1"/>
  <c r="X34" i="1" s="1"/>
  <c r="AA29" i="1"/>
  <c r="AA24" i="1"/>
  <c r="Z24" i="1" s="1"/>
  <c r="Y22" i="1"/>
  <c r="X22" i="1" s="1"/>
  <c r="AA13" i="1"/>
  <c r="Z13" i="1" s="1"/>
  <c r="Y11" i="1"/>
  <c r="X11" i="1" s="1"/>
  <c r="V9" i="1"/>
  <c r="Y6" i="1"/>
  <c r="X6" i="1" s="1"/>
  <c r="V39" i="1"/>
  <c r="Y36" i="1"/>
  <c r="X36" i="1" s="1"/>
  <c r="Y29" i="1"/>
  <c r="X29" i="1" s="1"/>
  <c r="V27" i="1"/>
  <c r="Y24" i="1"/>
  <c r="X24" i="1" s="1"/>
  <c r="AA15" i="1"/>
  <c r="Z15" i="1" s="1"/>
  <c r="Y13" i="1"/>
  <c r="X13" i="1" s="1"/>
  <c r="AA8" i="1"/>
  <c r="Z8" i="1" s="1"/>
  <c r="AA31" i="1"/>
  <c r="Z31" i="1" s="1"/>
  <c r="AA17" i="1"/>
  <c r="Z17" i="1" s="1"/>
  <c r="Y15" i="1"/>
  <c r="X15" i="1" s="1"/>
  <c r="V15" i="1"/>
  <c r="Z29" i="1"/>
  <c r="Z39" i="1"/>
  <c r="Z33" i="1"/>
  <c r="V31" i="1"/>
  <c r="V25" i="1"/>
  <c r="X23" i="1"/>
  <c r="Z21" i="1"/>
  <c r="X17" i="1"/>
  <c r="V7" i="1"/>
  <c r="X5" i="1"/>
  <c r="X33" i="1"/>
  <c r="V23" i="1"/>
  <c r="X21" i="1"/>
  <c r="Z19" i="1"/>
  <c r="V11" i="1"/>
  <c r="X9" i="1"/>
  <c r="X39" i="1"/>
  <c r="Z37" i="1"/>
  <c r="U50" i="8"/>
  <c r="U48" i="8"/>
  <c r="U47" i="8"/>
  <c r="AB50" i="8"/>
  <c r="N50" i="8" s="1"/>
  <c r="AB48" i="8"/>
  <c r="AB47" i="8"/>
  <c r="T101" i="5" l="1"/>
  <c r="T102" i="5"/>
  <c r="T103" i="5"/>
  <c r="T104" i="5"/>
  <c r="F101" i="5"/>
  <c r="V101" i="5" s="1"/>
  <c r="F102" i="5"/>
  <c r="X102" i="5" s="1"/>
  <c r="F103" i="5"/>
  <c r="F104" i="5"/>
  <c r="AG101" i="5"/>
  <c r="AG102" i="5"/>
  <c r="AG103" i="5"/>
  <c r="M103" i="5" s="1"/>
  <c r="AG104" i="5"/>
  <c r="W102" i="5" l="1"/>
  <c r="M104" i="5"/>
  <c r="X104" i="5" s="1"/>
  <c r="W104" i="5" s="1"/>
  <c r="U101" i="5"/>
  <c r="V103" i="5"/>
  <c r="U103" i="5" s="1"/>
  <c r="X101" i="5"/>
  <c r="W101" i="5" s="1"/>
  <c r="Z101" i="5"/>
  <c r="Y101" i="5" s="1"/>
  <c r="Z102" i="5"/>
  <c r="Y102" i="5" s="1"/>
  <c r="V102" i="5"/>
  <c r="U102" i="5" s="1"/>
  <c r="Z103" i="5"/>
  <c r="Y103" i="5" s="1"/>
  <c r="X103" i="5"/>
  <c r="W103" i="5" s="1"/>
  <c r="AB98" i="8"/>
  <c r="U98" i="8"/>
  <c r="F98" i="8"/>
  <c r="AB97" i="8"/>
  <c r="N97" i="8" s="1"/>
  <c r="U97" i="8"/>
  <c r="F97" i="8"/>
  <c r="AB96" i="8"/>
  <c r="N96" i="8" s="1"/>
  <c r="U96" i="8"/>
  <c r="F96" i="8"/>
  <c r="AB95" i="8"/>
  <c r="U95" i="8"/>
  <c r="F95" i="8"/>
  <c r="AB94" i="8"/>
  <c r="N94" i="8" s="1"/>
  <c r="U94" i="8"/>
  <c r="F94" i="8"/>
  <c r="AB93" i="8"/>
  <c r="N93" i="8" s="1"/>
  <c r="U93" i="8"/>
  <c r="F93" i="8"/>
  <c r="AB92" i="8"/>
  <c r="N92" i="8" s="1"/>
  <c r="U92" i="8"/>
  <c r="F92" i="8"/>
  <c r="AB91" i="8"/>
  <c r="N91" i="8" s="1"/>
  <c r="U91" i="8"/>
  <c r="F91" i="8"/>
  <c r="AB90" i="8"/>
  <c r="N90" i="8" s="1"/>
  <c r="U90" i="8"/>
  <c r="F90" i="8"/>
  <c r="AB89" i="8"/>
  <c r="N89" i="8" s="1"/>
  <c r="U89" i="8"/>
  <c r="F89" i="8"/>
  <c r="AB88" i="8"/>
  <c r="N88" i="8" s="1"/>
  <c r="U88" i="8"/>
  <c r="F88" i="8"/>
  <c r="AB87" i="8"/>
  <c r="N87" i="8" s="1"/>
  <c r="U87" i="8"/>
  <c r="F87" i="8"/>
  <c r="AB86" i="8"/>
  <c r="U86" i="8"/>
  <c r="F86" i="8"/>
  <c r="AB85" i="8"/>
  <c r="N85" i="8" s="1"/>
  <c r="U85" i="8"/>
  <c r="F85" i="8"/>
  <c r="AB84" i="8"/>
  <c r="N84" i="8" s="1"/>
  <c r="U84" i="8"/>
  <c r="F84" i="8"/>
  <c r="AB83" i="8"/>
  <c r="N83" i="8" s="1"/>
  <c r="U83" i="8"/>
  <c r="F83" i="8"/>
  <c r="AB82" i="8"/>
  <c r="N82" i="8" s="1"/>
  <c r="U82" i="8"/>
  <c r="F82" i="8"/>
  <c r="AB81" i="8"/>
  <c r="U81" i="8"/>
  <c r="F81" i="8"/>
  <c r="AB80" i="8"/>
  <c r="U80" i="8"/>
  <c r="F80" i="8"/>
  <c r="AB79" i="8"/>
  <c r="N79" i="8" s="1"/>
  <c r="U79" i="8"/>
  <c r="F79" i="8"/>
  <c r="AB78" i="8"/>
  <c r="U78" i="8"/>
  <c r="F78" i="8"/>
  <c r="AB77" i="8"/>
  <c r="N77" i="8" s="1"/>
  <c r="U77" i="8"/>
  <c r="F77" i="8"/>
  <c r="AB76" i="8"/>
  <c r="N76" i="8" s="1"/>
  <c r="U76" i="8"/>
  <c r="F76" i="8"/>
  <c r="AB75" i="8"/>
  <c r="N75" i="8" s="1"/>
  <c r="U75" i="8"/>
  <c r="F75" i="8"/>
  <c r="AB74" i="8"/>
  <c r="N74" i="8" s="1"/>
  <c r="U74" i="8"/>
  <c r="F74" i="8"/>
  <c r="AB73" i="8"/>
  <c r="N73" i="8" s="1"/>
  <c r="U73" i="8"/>
  <c r="F73" i="8"/>
  <c r="AB72" i="8"/>
  <c r="N72" i="8" s="1"/>
  <c r="U72" i="8"/>
  <c r="F72" i="8"/>
  <c r="AB71" i="8"/>
  <c r="N71" i="8" s="1"/>
  <c r="U71" i="8"/>
  <c r="F71" i="8"/>
  <c r="AB70" i="8"/>
  <c r="N70" i="8" s="1"/>
  <c r="U70" i="8"/>
  <c r="F70" i="8"/>
  <c r="AB69" i="8"/>
  <c r="N69" i="8" s="1"/>
  <c r="U69" i="8"/>
  <c r="F69" i="8"/>
  <c r="AB68" i="8"/>
  <c r="N68" i="8" s="1"/>
  <c r="U68" i="8"/>
  <c r="F68" i="8"/>
  <c r="AB67" i="8"/>
  <c r="N67" i="8" s="1"/>
  <c r="U67" i="8"/>
  <c r="F67" i="8"/>
  <c r="AB66" i="8"/>
  <c r="N66" i="8" s="1"/>
  <c r="U66" i="8"/>
  <c r="F66" i="8"/>
  <c r="AB65" i="8"/>
  <c r="U65" i="8"/>
  <c r="F65" i="8"/>
  <c r="AB64" i="8"/>
  <c r="N64" i="8" s="1"/>
  <c r="U64" i="8"/>
  <c r="F64" i="8"/>
  <c r="AB63" i="8"/>
  <c r="N63" i="8" s="1"/>
  <c r="U63" i="8"/>
  <c r="F63" i="8"/>
  <c r="AB62" i="8"/>
  <c r="N62" i="8" s="1"/>
  <c r="U62" i="8"/>
  <c r="F62" i="8"/>
  <c r="AB61" i="8"/>
  <c r="N61" i="8" s="1"/>
  <c r="U61" i="8"/>
  <c r="F61" i="8"/>
  <c r="AB60" i="8"/>
  <c r="N60" i="8" s="1"/>
  <c r="U60" i="8"/>
  <c r="F60" i="8"/>
  <c r="AB59" i="8"/>
  <c r="N59" i="8" s="1"/>
  <c r="U59" i="8"/>
  <c r="F59" i="8"/>
  <c r="AB58" i="8"/>
  <c r="U58" i="8"/>
  <c r="F58" i="8"/>
  <c r="AB57" i="8"/>
  <c r="N57" i="8" s="1"/>
  <c r="U57" i="8"/>
  <c r="F57" i="8"/>
  <c r="AB56" i="8"/>
  <c r="N56" i="8" s="1"/>
  <c r="U56" i="8"/>
  <c r="F56" i="8"/>
  <c r="AB55" i="8"/>
  <c r="U55" i="8"/>
  <c r="F55" i="8"/>
  <c r="AB54" i="8"/>
  <c r="U54" i="8"/>
  <c r="F54" i="8"/>
  <c r="AB53" i="8"/>
  <c r="N53" i="8" s="1"/>
  <c r="U53" i="8"/>
  <c r="F53" i="8"/>
  <c r="AB52" i="8"/>
  <c r="U52" i="8"/>
  <c r="F52" i="8"/>
  <c r="AB51" i="8"/>
  <c r="U51" i="8"/>
  <c r="F51" i="8"/>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AB4" i="2"/>
  <c r="U32" i="2"/>
  <c r="N32" i="2"/>
  <c r="F32" i="2"/>
  <c r="U31" i="2"/>
  <c r="N31" i="2"/>
  <c r="F31" i="2"/>
  <c r="U30" i="2"/>
  <c r="N30" i="2"/>
  <c r="F30" i="2"/>
  <c r="U29" i="2"/>
  <c r="N29" i="2"/>
  <c r="F29" i="2"/>
  <c r="U28" i="2"/>
  <c r="N28" i="2"/>
  <c r="F28" i="2"/>
  <c r="U27" i="2"/>
  <c r="N27" i="2"/>
  <c r="F27" i="2"/>
  <c r="U26" i="2"/>
  <c r="N26" i="2"/>
  <c r="F26" i="2"/>
  <c r="U25" i="2"/>
  <c r="N25" i="2"/>
  <c r="F25" i="2"/>
  <c r="U24" i="2"/>
  <c r="N24" i="2"/>
  <c r="F24" i="2"/>
  <c r="U23" i="2"/>
  <c r="N23" i="2"/>
  <c r="F23" i="2"/>
  <c r="U22" i="2"/>
  <c r="N22" i="2"/>
  <c r="F22" i="2"/>
  <c r="U21" i="2"/>
  <c r="N21" i="2"/>
  <c r="F21" i="2"/>
  <c r="U20" i="2"/>
  <c r="F20" i="2"/>
  <c r="U19" i="2"/>
  <c r="N19" i="2"/>
  <c r="F19" i="2"/>
  <c r="U18" i="2"/>
  <c r="N18" i="2"/>
  <c r="F18" i="2"/>
  <c r="U17" i="2"/>
  <c r="N17" i="2"/>
  <c r="F17" i="2"/>
  <c r="U16" i="2"/>
  <c r="N16" i="2"/>
  <c r="F16" i="2"/>
  <c r="U15" i="2"/>
  <c r="N15" i="2"/>
  <c r="F15" i="2"/>
  <c r="U14" i="2"/>
  <c r="F14" i="2"/>
  <c r="U13" i="2"/>
  <c r="N13" i="2"/>
  <c r="F13" i="2"/>
  <c r="U12" i="2"/>
  <c r="N12" i="2"/>
  <c r="F12" i="2"/>
  <c r="U11" i="2"/>
  <c r="F11" i="2"/>
  <c r="U10" i="2"/>
  <c r="N10" i="2"/>
  <c r="F10" i="2"/>
  <c r="U9" i="2"/>
  <c r="N9" i="2"/>
  <c r="F9" i="2"/>
  <c r="U8" i="2"/>
  <c r="F8" i="2"/>
  <c r="U7" i="2"/>
  <c r="F7" i="2"/>
  <c r="U6" i="2"/>
  <c r="N6" i="2"/>
  <c r="F6" i="2"/>
  <c r="U5" i="2"/>
  <c r="F5" i="2"/>
  <c r="U4" i="2"/>
  <c r="F4" i="2"/>
  <c r="Z104" i="5" l="1"/>
  <c r="Y104" i="5" s="1"/>
  <c r="V104" i="5"/>
  <c r="U104" i="5" s="1"/>
  <c r="AG129" i="5"/>
  <c r="M129" i="5" s="1"/>
  <c r="AG128" i="5"/>
  <c r="M128" i="5" s="1"/>
  <c r="AG127" i="5"/>
  <c r="M127" i="5" s="1"/>
  <c r="AG126" i="5"/>
  <c r="M126" i="5" s="1"/>
  <c r="AG125" i="5"/>
  <c r="M125" i="5" s="1"/>
  <c r="AG124" i="5"/>
  <c r="M124" i="5" s="1"/>
  <c r="AG123" i="5"/>
  <c r="M123" i="5" s="1"/>
  <c r="AG122" i="5"/>
  <c r="M122" i="5" s="1"/>
  <c r="AG121" i="5"/>
  <c r="M121" i="5" s="1"/>
  <c r="AG120" i="5"/>
  <c r="M120" i="5" s="1"/>
  <c r="AG119" i="5"/>
  <c r="AG118" i="5"/>
  <c r="M118" i="5" s="1"/>
  <c r="AG117" i="5"/>
  <c r="M117" i="5" s="1"/>
  <c r="M116" i="5"/>
  <c r="AG115" i="5"/>
  <c r="M115" i="5" s="1"/>
  <c r="AG114" i="5"/>
  <c r="M114" i="5" s="1"/>
  <c r="AG113" i="5"/>
  <c r="M113" i="5" s="1"/>
  <c r="AG112" i="5"/>
  <c r="AG111" i="5"/>
  <c r="M111" i="5" s="1"/>
  <c r="AG110" i="5"/>
  <c r="M110" i="5" s="1"/>
  <c r="AG109" i="5"/>
  <c r="AG108" i="5"/>
  <c r="AG107" i="5"/>
  <c r="M107" i="5" s="1"/>
  <c r="AG106" i="5"/>
  <c r="AG105"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F129" i="5"/>
  <c r="F128" i="5"/>
  <c r="F127" i="5"/>
  <c r="F126" i="5"/>
  <c r="F125" i="5"/>
  <c r="F124" i="5"/>
  <c r="F123" i="5"/>
  <c r="F122" i="5"/>
  <c r="F121" i="5"/>
  <c r="F120" i="5"/>
  <c r="F119" i="5"/>
  <c r="V119" i="5" s="1"/>
  <c r="F118" i="5"/>
  <c r="F117" i="5"/>
  <c r="F116" i="5"/>
  <c r="F115" i="5"/>
  <c r="F114" i="5"/>
  <c r="F113" i="5"/>
  <c r="F112" i="5"/>
  <c r="V112" i="5" s="1"/>
  <c r="F111" i="5"/>
  <c r="F110" i="5"/>
  <c r="F109" i="5"/>
  <c r="V109" i="5" s="1"/>
  <c r="F108" i="5"/>
  <c r="V108" i="5" s="1"/>
  <c r="F107" i="5"/>
  <c r="F106" i="5"/>
  <c r="V106" i="5" s="1"/>
  <c r="F105" i="5"/>
  <c r="X105" i="5" s="1"/>
  <c r="U108" i="5" l="1"/>
  <c r="U106" i="5"/>
  <c r="U112" i="5"/>
  <c r="W105" i="5"/>
  <c r="U109" i="5"/>
  <c r="U119" i="5"/>
  <c r="V110" i="5"/>
  <c r="U110" i="5" s="1"/>
  <c r="V111" i="5"/>
  <c r="U111" i="5" s="1"/>
  <c r="V127" i="5"/>
  <c r="U127" i="5" s="1"/>
  <c r="V114" i="5"/>
  <c r="U114" i="5" s="1"/>
  <c r="Z128" i="5"/>
  <c r="Y128" i="5" s="1"/>
  <c r="V128" i="5"/>
  <c r="U128" i="5" s="1"/>
  <c r="X128" i="5"/>
  <c r="W128" i="5" s="1"/>
  <c r="Z109" i="5"/>
  <c r="Y109" i="5" s="1"/>
  <c r="X109" i="5"/>
  <c r="W109" i="5" s="1"/>
  <c r="V126" i="5"/>
  <c r="U126" i="5" s="1"/>
  <c r="X126" i="5"/>
  <c r="W126" i="5" s="1"/>
  <c r="Z126" i="5"/>
  <c r="Y126" i="5" s="1"/>
  <c r="V113" i="5"/>
  <c r="U113" i="5" s="1"/>
  <c r="X113" i="5"/>
  <c r="W113" i="5" s="1"/>
  <c r="Z113" i="5"/>
  <c r="Y113" i="5" s="1"/>
  <c r="V129" i="5"/>
  <c r="U129" i="5" s="1"/>
  <c r="X129" i="5"/>
  <c r="W129" i="5" s="1"/>
  <c r="Z129" i="5"/>
  <c r="Y129" i="5" s="1"/>
  <c r="X117" i="5"/>
  <c r="W117" i="5" s="1"/>
  <c r="Z117" i="5"/>
  <c r="Y117" i="5" s="1"/>
  <c r="V117" i="5"/>
  <c r="U117" i="5" s="1"/>
  <c r="X118" i="5"/>
  <c r="W118" i="5" s="1"/>
  <c r="Z118" i="5"/>
  <c r="Y118" i="5" s="1"/>
  <c r="V118" i="5"/>
  <c r="U118" i="5" s="1"/>
  <c r="V120" i="5"/>
  <c r="U120" i="5" s="1"/>
  <c r="X120" i="5"/>
  <c r="W120" i="5" s="1"/>
  <c r="Z120" i="5"/>
  <c r="Y120" i="5" s="1"/>
  <c r="V121" i="5"/>
  <c r="U121" i="5" s="1"/>
  <c r="X121" i="5"/>
  <c r="W121" i="5" s="1"/>
  <c r="Z121" i="5"/>
  <c r="Y121" i="5" s="1"/>
  <c r="V115" i="5"/>
  <c r="U115" i="5" s="1"/>
  <c r="X115" i="5"/>
  <c r="W115" i="5" s="1"/>
  <c r="Z115" i="5"/>
  <c r="Y115" i="5" s="1"/>
  <c r="Z122" i="5"/>
  <c r="Y122" i="5" s="1"/>
  <c r="V122" i="5"/>
  <c r="U122" i="5" s="1"/>
  <c r="X122" i="5"/>
  <c r="W122" i="5" s="1"/>
  <c r="V107" i="5"/>
  <c r="U107" i="5" s="1"/>
  <c r="X107" i="5"/>
  <c r="W107" i="5" s="1"/>
  <c r="Z107" i="5"/>
  <c r="Y107" i="5" s="1"/>
  <c r="Z123" i="5"/>
  <c r="Y123" i="5" s="1"/>
  <c r="V123" i="5"/>
  <c r="U123" i="5" s="1"/>
  <c r="X123" i="5"/>
  <c r="W123" i="5" s="1"/>
  <c r="V124" i="5"/>
  <c r="U124" i="5" s="1"/>
  <c r="X124" i="5"/>
  <c r="W124" i="5" s="1"/>
  <c r="Z124" i="5"/>
  <c r="Y124" i="5" s="1"/>
  <c r="V116" i="5"/>
  <c r="U116" i="5" s="1"/>
  <c r="X116" i="5"/>
  <c r="W116" i="5" s="1"/>
  <c r="Z116" i="5"/>
  <c r="Y116" i="5" s="1"/>
  <c r="V125" i="5"/>
  <c r="U125" i="5" s="1"/>
  <c r="X125" i="5"/>
  <c r="W125" i="5" s="1"/>
  <c r="Z125" i="5"/>
  <c r="Y125" i="5" s="1"/>
  <c r="V105" i="5"/>
  <c r="U105" i="5" s="1"/>
  <c r="Z127" i="5"/>
  <c r="Y127" i="5" s="1"/>
  <c r="X127" i="5"/>
  <c r="W127" i="5" s="1"/>
  <c r="Z108" i="5"/>
  <c r="Y108" i="5" s="1"/>
  <c r="X108" i="5"/>
  <c r="W108" i="5" s="1"/>
  <c r="Z112" i="5"/>
  <c r="Y112" i="5" s="1"/>
  <c r="X112" i="5"/>
  <c r="W112" i="5" s="1"/>
  <c r="Z114" i="5"/>
  <c r="Y114" i="5" s="1"/>
  <c r="Z111" i="5"/>
  <c r="Y111" i="5" s="1"/>
  <c r="Z119" i="5"/>
  <c r="Y119" i="5" s="1"/>
  <c r="X114" i="5"/>
  <c r="W114" i="5" s="1"/>
  <c r="X111" i="5"/>
  <c r="W111" i="5" s="1"/>
  <c r="Z106" i="5"/>
  <c r="Y106" i="5" s="1"/>
  <c r="X119" i="5"/>
  <c r="W119" i="5" s="1"/>
  <c r="X106" i="5"/>
  <c r="W106" i="5" s="1"/>
  <c r="Z110" i="5"/>
  <c r="Y110" i="5" s="1"/>
  <c r="X110" i="5"/>
  <c r="W110" i="5" s="1"/>
  <c r="Z105" i="5"/>
  <c r="Y105" i="5" s="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AH40" i="1"/>
  <c r="AH41" i="1"/>
  <c r="AH42" i="1"/>
  <c r="N42" i="1" s="1"/>
  <c r="AH43" i="1"/>
  <c r="N43" i="1" s="1"/>
  <c r="AH44" i="1"/>
  <c r="N44" i="1" s="1"/>
  <c r="AH45" i="1"/>
  <c r="N45" i="1" s="1"/>
  <c r="AH46" i="1"/>
  <c r="N46" i="1" s="1"/>
  <c r="AH47" i="1"/>
  <c r="N47" i="1" s="1"/>
  <c r="AH48" i="1"/>
  <c r="N48" i="1" s="1"/>
  <c r="AH49" i="1"/>
  <c r="N49" i="1" s="1"/>
  <c r="AH50" i="1"/>
  <c r="N50" i="1" s="1"/>
  <c r="AH51" i="1"/>
  <c r="N51" i="1" s="1"/>
  <c r="AH52" i="1"/>
  <c r="N52" i="1" s="1"/>
  <c r="AH53" i="1"/>
  <c r="N53" i="1" s="1"/>
  <c r="AH54" i="1"/>
  <c r="N54" i="1" s="1"/>
  <c r="AH55" i="1"/>
  <c r="N55" i="1" s="1"/>
  <c r="AH56" i="1"/>
  <c r="AH57" i="1"/>
  <c r="N57" i="1" s="1"/>
  <c r="AH58" i="1"/>
  <c r="N58" i="1" s="1"/>
  <c r="AH59" i="1"/>
  <c r="N59" i="1" s="1"/>
  <c r="AH60" i="1"/>
  <c r="N60" i="1" s="1"/>
  <c r="AH61" i="1"/>
  <c r="N61" i="1" s="1"/>
  <c r="AH62" i="1"/>
  <c r="N62" i="1" s="1"/>
  <c r="AH63" i="1"/>
  <c r="N63" i="1" s="1"/>
  <c r="AH64" i="1"/>
  <c r="AH65" i="1"/>
  <c r="AH66" i="1"/>
  <c r="AH67" i="1"/>
  <c r="AH68" i="1"/>
  <c r="N68" i="1" s="1"/>
  <c r="W62" i="1" l="1"/>
  <c r="V62" i="1" s="1"/>
  <c r="Y62" i="1"/>
  <c r="X62" i="1" s="1"/>
  <c r="AA62" i="1"/>
  <c r="Z62" i="1" s="1"/>
  <c r="W43" i="1"/>
  <c r="V43" i="1" s="1"/>
  <c r="Y43" i="1"/>
  <c r="X43" i="1" s="1"/>
  <c r="AA43" i="1"/>
  <c r="Z43" i="1" s="1"/>
  <c r="Y56" i="1"/>
  <c r="X56" i="1" s="1"/>
  <c r="W56" i="1"/>
  <c r="V56" i="1" s="1"/>
  <c r="AA56" i="1"/>
  <c r="Z56" i="1" s="1"/>
  <c r="AA40" i="1"/>
  <c r="Z40" i="1" s="1"/>
  <c r="W40" i="1"/>
  <c r="V40" i="1" s="1"/>
  <c r="Y40" i="1"/>
  <c r="X40" i="1" s="1"/>
  <c r="AA42" i="1"/>
  <c r="Z42" i="1" s="1"/>
  <c r="Y42" i="1"/>
  <c r="X42" i="1" s="1"/>
  <c r="W42" i="1"/>
  <c r="V42" i="1" s="1"/>
  <c r="W57" i="1"/>
  <c r="V57" i="1" s="1"/>
  <c r="AA57" i="1"/>
  <c r="Z57" i="1" s="1"/>
  <c r="Y57" i="1"/>
  <c r="X57" i="1" s="1"/>
  <c r="W45" i="1"/>
  <c r="V45" i="1" s="1"/>
  <c r="Y45" i="1"/>
  <c r="X45" i="1" s="1"/>
  <c r="AA45" i="1"/>
  <c r="Z45" i="1" s="1"/>
  <c r="Y58" i="1"/>
  <c r="X58" i="1" s="1"/>
  <c r="AA58" i="1"/>
  <c r="Z58" i="1" s="1"/>
  <c r="W58" i="1"/>
  <c r="V58" i="1" s="1"/>
  <c r="W55" i="1"/>
  <c r="V55" i="1" s="1"/>
  <c r="Y55" i="1"/>
  <c r="X55" i="1" s="1"/>
  <c r="AA55" i="1"/>
  <c r="Z55" i="1" s="1"/>
  <c r="W44" i="1"/>
  <c r="V44" i="1" s="1"/>
  <c r="Y44" i="1"/>
  <c r="X44" i="1" s="1"/>
  <c r="AA44" i="1"/>
  <c r="Z44" i="1" s="1"/>
  <c r="W54" i="1"/>
  <c r="V54" i="1" s="1"/>
  <c r="Y54" i="1"/>
  <c r="X54" i="1" s="1"/>
  <c r="AA54" i="1"/>
  <c r="Z54" i="1" s="1"/>
  <c r="W67" i="1"/>
  <c r="V67" i="1" s="1"/>
  <c r="Y67" i="1"/>
  <c r="X67" i="1" s="1"/>
  <c r="AA67" i="1"/>
  <c r="Z67" i="1" s="1"/>
  <c r="W41" i="1"/>
  <c r="V41" i="1" s="1"/>
  <c r="Y41" i="1"/>
  <c r="X41" i="1" s="1"/>
  <c r="AA41" i="1"/>
  <c r="Z41" i="1" s="1"/>
  <c r="W53" i="1"/>
  <c r="V53" i="1" s="1"/>
  <c r="Y53" i="1"/>
  <c r="X53" i="1" s="1"/>
  <c r="AA53" i="1"/>
  <c r="Z53" i="1" s="1"/>
  <c r="W66" i="1"/>
  <c r="V66" i="1" s="1"/>
  <c r="AA66" i="1"/>
  <c r="Z66" i="1" s="1"/>
  <c r="Y66" i="1"/>
  <c r="X66" i="1" s="1"/>
  <c r="AA61" i="1"/>
  <c r="Z61" i="1" s="1"/>
  <c r="W61" i="1"/>
  <c r="V61" i="1" s="1"/>
  <c r="Y61" i="1"/>
  <c r="X61" i="1" s="1"/>
  <c r="AA68" i="1"/>
  <c r="Z68" i="1" s="1"/>
  <c r="W68" i="1"/>
  <c r="V68" i="1" s="1"/>
  <c r="Y68" i="1"/>
  <c r="X68" i="1" s="1"/>
  <c r="AA52" i="1"/>
  <c r="Z52" i="1" s="1"/>
  <c r="W52" i="1"/>
  <c r="V52" i="1" s="1"/>
  <c r="Y52" i="1"/>
  <c r="X52" i="1" s="1"/>
  <c r="W65" i="1"/>
  <c r="V65" i="1" s="1"/>
  <c r="Y65" i="1"/>
  <c r="X65" i="1" s="1"/>
  <c r="AA65" i="1"/>
  <c r="Z65" i="1" s="1"/>
  <c r="AA63" i="1"/>
  <c r="Z63" i="1" s="1"/>
  <c r="Y63" i="1"/>
  <c r="X63" i="1" s="1"/>
  <c r="W63" i="1"/>
  <c r="V63" i="1" s="1"/>
  <c r="AA59" i="1"/>
  <c r="Z59" i="1" s="1"/>
  <c r="W59" i="1"/>
  <c r="V59" i="1" s="1"/>
  <c r="Y59" i="1"/>
  <c r="X59" i="1" s="1"/>
  <c r="Y51" i="1"/>
  <c r="X51" i="1" s="1"/>
  <c r="AA51" i="1"/>
  <c r="Z51" i="1" s="1"/>
  <c r="W51" i="1"/>
  <c r="V51" i="1" s="1"/>
  <c r="Y64" i="1"/>
  <c r="X64" i="1" s="1"/>
  <c r="W64" i="1"/>
  <c r="V64" i="1" s="1"/>
  <c r="AA64" i="1"/>
  <c r="Z64" i="1" s="1"/>
  <c r="W50" i="1"/>
  <c r="V50" i="1" s="1"/>
  <c r="Y50" i="1"/>
  <c r="X50" i="1" s="1"/>
  <c r="AA50" i="1"/>
  <c r="Z50" i="1" s="1"/>
  <c r="W60" i="1"/>
  <c r="V60" i="1" s="1"/>
  <c r="Y60" i="1"/>
  <c r="X60" i="1" s="1"/>
  <c r="AA60" i="1"/>
  <c r="Z60" i="1" s="1"/>
  <c r="W49" i="1"/>
  <c r="V49" i="1" s="1"/>
  <c r="Y49" i="1"/>
  <c r="X49" i="1" s="1"/>
  <c r="AA49" i="1"/>
  <c r="Z49" i="1" s="1"/>
  <c r="W48" i="1"/>
  <c r="V48" i="1" s="1"/>
  <c r="AA48" i="1"/>
  <c r="Z48" i="1" s="1"/>
  <c r="Y48" i="1"/>
  <c r="X48" i="1" s="1"/>
  <c r="AA47" i="1"/>
  <c r="Z47" i="1" s="1"/>
  <c r="W47" i="1"/>
  <c r="V47" i="1" s="1"/>
  <c r="Y47" i="1"/>
  <c r="X47" i="1" s="1"/>
  <c r="Y46" i="1"/>
  <c r="X46" i="1" s="1"/>
  <c r="W46" i="1"/>
  <c r="V46" i="1" s="1"/>
  <c r="AA46" i="1"/>
  <c r="Z46" i="1" s="1"/>
  <c r="AG167" i="5"/>
  <c r="T167" i="5"/>
  <c r="F167" i="5"/>
  <c r="AG166" i="5"/>
  <c r="M166" i="5" s="1"/>
  <c r="T166" i="5"/>
  <c r="F166" i="5"/>
  <c r="AG165" i="5"/>
  <c r="M165" i="5" s="1"/>
  <c r="T165" i="5"/>
  <c r="F165" i="5"/>
  <c r="AG164" i="5"/>
  <c r="T164" i="5"/>
  <c r="F164" i="5"/>
  <c r="AG163" i="5"/>
  <c r="M163" i="5" s="1"/>
  <c r="T163" i="5"/>
  <c r="F163" i="5"/>
  <c r="AG162" i="5"/>
  <c r="M162" i="5" s="1"/>
  <c r="T162" i="5"/>
  <c r="F162" i="5"/>
  <c r="AG161" i="5"/>
  <c r="M161" i="5" s="1"/>
  <c r="T161" i="5"/>
  <c r="F161" i="5"/>
  <c r="AG160" i="5"/>
  <c r="T160" i="5"/>
  <c r="F160" i="5"/>
  <c r="AG159" i="5"/>
  <c r="T159" i="5"/>
  <c r="F159" i="5"/>
  <c r="AG158" i="5"/>
  <c r="T158" i="5"/>
  <c r="F158" i="5"/>
  <c r="AG157" i="5"/>
  <c r="T157" i="5"/>
  <c r="F157" i="5"/>
  <c r="AG156" i="5"/>
  <c r="T156" i="5"/>
  <c r="F156" i="5"/>
  <c r="AG155" i="5"/>
  <c r="T155" i="5"/>
  <c r="F155" i="5"/>
  <c r="AG154" i="5"/>
  <c r="T154" i="5"/>
  <c r="F154" i="5"/>
  <c r="AG153" i="5"/>
  <c r="T153" i="5"/>
  <c r="F153" i="5"/>
  <c r="AG152" i="5"/>
  <c r="T152" i="5"/>
  <c r="F152" i="5"/>
  <c r="AG151" i="5"/>
  <c r="T151" i="5"/>
  <c r="F151" i="5"/>
  <c r="AG150" i="5"/>
  <c r="T150" i="5"/>
  <c r="F150" i="5"/>
  <c r="AG149" i="5"/>
  <c r="M149" i="5" s="1"/>
  <c r="T149" i="5"/>
  <c r="F149" i="5"/>
  <c r="AG148" i="5"/>
  <c r="T148" i="5"/>
  <c r="F148" i="5"/>
  <c r="AG147" i="5"/>
  <c r="T147" i="5"/>
  <c r="F147" i="5"/>
  <c r="AG146" i="5"/>
  <c r="M146" i="5" s="1"/>
  <c r="T146" i="5"/>
  <c r="F146" i="5"/>
  <c r="AG145" i="5"/>
  <c r="M145" i="5" s="1"/>
  <c r="T145" i="5"/>
  <c r="F145" i="5"/>
  <c r="AG144" i="5"/>
  <c r="M144" i="5" s="1"/>
  <c r="T144" i="5"/>
  <c r="F144" i="5"/>
  <c r="AG143" i="5"/>
  <c r="T143" i="5"/>
  <c r="F143" i="5"/>
  <c r="V143" i="5" s="1"/>
  <c r="AG142" i="5"/>
  <c r="M142" i="5" s="1"/>
  <c r="T142" i="5"/>
  <c r="F142" i="5"/>
  <c r="AG141" i="5"/>
  <c r="M141" i="5" s="1"/>
  <c r="T141" i="5"/>
  <c r="F141" i="5"/>
  <c r="AG140" i="5"/>
  <c r="T140" i="5"/>
  <c r="F140" i="5"/>
  <c r="AG139" i="5"/>
  <c r="T139" i="5"/>
  <c r="F139" i="5"/>
  <c r="AG138" i="5"/>
  <c r="T138" i="5"/>
  <c r="F138" i="5"/>
  <c r="AG137" i="5"/>
  <c r="M137" i="5" s="1"/>
  <c r="T137" i="5"/>
  <c r="F137" i="5"/>
  <c r="AG136" i="5"/>
  <c r="M136" i="5" s="1"/>
  <c r="T136" i="5"/>
  <c r="F136" i="5"/>
  <c r="AG135" i="5"/>
  <c r="T135" i="5"/>
  <c r="F135" i="5"/>
  <c r="X135" i="5" s="1"/>
  <c r="AG134" i="5"/>
  <c r="T134" i="5"/>
  <c r="F134" i="5"/>
  <c r="Z134" i="5" s="1"/>
  <c r="AG133" i="5"/>
  <c r="M133" i="5" s="1"/>
  <c r="T133" i="5"/>
  <c r="F133" i="5"/>
  <c r="AG132" i="5"/>
  <c r="T132" i="5"/>
  <c r="F132" i="5"/>
  <c r="Z132" i="5" s="1"/>
  <c r="AG131" i="5"/>
  <c r="M131" i="5" s="1"/>
  <c r="T131" i="5"/>
  <c r="F131" i="5"/>
  <c r="AG130" i="5"/>
  <c r="M130" i="5" s="1"/>
  <c r="T130" i="5"/>
  <c r="F130" i="5"/>
  <c r="M160" i="5" l="1"/>
  <c r="Z160" i="5" s="1"/>
  <c r="Y160" i="5" s="1"/>
  <c r="Z137" i="5"/>
  <c r="Y137" i="5" s="1"/>
  <c r="V148" i="5"/>
  <c r="U148" i="5" s="1"/>
  <c r="X159" i="5"/>
  <c r="W159" i="5" s="1"/>
  <c r="X132" i="5"/>
  <c r="W132" i="5" s="1"/>
  <c r="V132" i="5"/>
  <c r="U132" i="5" s="1"/>
  <c r="Z136" i="5"/>
  <c r="Y136" i="5" s="1"/>
  <c r="Z150" i="5"/>
  <c r="Y150" i="5" s="1"/>
  <c r="Z157" i="5"/>
  <c r="Y157" i="5" s="1"/>
  <c r="Y132" i="5"/>
  <c r="V166" i="5"/>
  <c r="U166" i="5" s="1"/>
  <c r="Z166" i="5"/>
  <c r="Y166" i="5" s="1"/>
  <c r="X166" i="5"/>
  <c r="W166" i="5" s="1"/>
  <c r="X152" i="5"/>
  <c r="W152" i="5" s="1"/>
  <c r="Z152" i="5"/>
  <c r="Y152" i="5" s="1"/>
  <c r="Z147" i="5"/>
  <c r="Y147" i="5" s="1"/>
  <c r="X147" i="5"/>
  <c r="W147" i="5" s="1"/>
  <c r="V147" i="5"/>
  <c r="U147" i="5" s="1"/>
  <c r="V138" i="5"/>
  <c r="U138" i="5" s="1"/>
  <c r="X138" i="5"/>
  <c r="W138" i="5" s="1"/>
  <c r="Z138" i="5"/>
  <c r="Y138" i="5" s="1"/>
  <c r="V154" i="5"/>
  <c r="U154" i="5" s="1"/>
  <c r="X154" i="5"/>
  <c r="W154" i="5" s="1"/>
  <c r="Z154" i="5"/>
  <c r="Y154" i="5" s="1"/>
  <c r="Z133" i="5"/>
  <c r="Y133" i="5" s="1"/>
  <c r="X133" i="5"/>
  <c r="W133" i="5" s="1"/>
  <c r="V133" i="5"/>
  <c r="U133" i="5" s="1"/>
  <c r="V145" i="5"/>
  <c r="U145" i="5" s="1"/>
  <c r="Z145" i="5"/>
  <c r="Y145" i="5" s="1"/>
  <c r="X145" i="5"/>
  <c r="W145" i="5" s="1"/>
  <c r="Z140" i="5"/>
  <c r="Y140" i="5" s="1"/>
  <c r="X140" i="5"/>
  <c r="W140" i="5" s="1"/>
  <c r="V140" i="5"/>
  <c r="U140" i="5" s="1"/>
  <c r="X136" i="5"/>
  <c r="W136" i="5" s="1"/>
  <c r="X139" i="5"/>
  <c r="W139" i="5" s="1"/>
  <c r="X143" i="5"/>
  <c r="W143" i="5" s="1"/>
  <c r="Z164" i="5"/>
  <c r="Y164" i="5" s="1"/>
  <c r="Z143" i="5"/>
  <c r="Y143" i="5" s="1"/>
  <c r="Z151" i="5"/>
  <c r="Y151" i="5" s="1"/>
  <c r="Z155" i="5"/>
  <c r="Y155" i="5" s="1"/>
  <c r="X146" i="5"/>
  <c r="W146" i="5" s="1"/>
  <c r="V152" i="5"/>
  <c r="U152" i="5" s="1"/>
  <c r="Z156" i="5"/>
  <c r="Y156" i="5" s="1"/>
  <c r="X157" i="5"/>
  <c r="W157" i="5" s="1"/>
  <c r="Z165" i="5"/>
  <c r="Y165" i="5" s="1"/>
  <c r="Z149" i="5"/>
  <c r="Y149" i="5" s="1"/>
  <c r="Z153" i="5"/>
  <c r="Y153" i="5" s="1"/>
  <c r="Z163" i="5"/>
  <c r="Y163" i="5" s="1"/>
  <c r="Z148" i="5"/>
  <c r="Y148" i="5" s="1"/>
  <c r="Z131" i="5"/>
  <c r="Y131" i="5" s="1"/>
  <c r="Y134" i="5"/>
  <c r="Z158" i="5"/>
  <c r="Y158" i="5" s="1"/>
  <c r="X150" i="5"/>
  <c r="W150" i="5" s="1"/>
  <c r="Z142" i="5"/>
  <c r="Y142" i="5" s="1"/>
  <c r="Z167" i="5"/>
  <c r="Y167" i="5" s="1"/>
  <c r="Z144" i="5"/>
  <c r="Y144" i="5" s="1"/>
  <c r="V159" i="5"/>
  <c r="U159" i="5" s="1"/>
  <c r="Z130" i="5"/>
  <c r="Y130" i="5" s="1"/>
  <c r="Z162" i="5"/>
  <c r="Y162" i="5" s="1"/>
  <c r="X162" i="5"/>
  <c r="W162" i="5" s="1"/>
  <c r="V162" i="5"/>
  <c r="U162" i="5" s="1"/>
  <c r="X141" i="5"/>
  <c r="W141" i="5" s="1"/>
  <c r="V141" i="5"/>
  <c r="U141" i="5" s="1"/>
  <c r="Z141" i="5"/>
  <c r="Y141" i="5" s="1"/>
  <c r="Z161" i="5"/>
  <c r="Y161" i="5" s="1"/>
  <c r="V161" i="5"/>
  <c r="U161" i="5" s="1"/>
  <c r="X161" i="5"/>
  <c r="W161" i="5" s="1"/>
  <c r="Z159" i="5"/>
  <c r="Y159" i="5" s="1"/>
  <c r="V156" i="5"/>
  <c r="U156" i="5" s="1"/>
  <c r="V149" i="5"/>
  <c r="U149" i="5" s="1"/>
  <c r="V163" i="5"/>
  <c r="U163" i="5" s="1"/>
  <c r="X156" i="5"/>
  <c r="W156" i="5" s="1"/>
  <c r="V158" i="5"/>
  <c r="U158" i="5" s="1"/>
  <c r="X149" i="5"/>
  <c r="W149" i="5" s="1"/>
  <c r="V151" i="5"/>
  <c r="U151" i="5" s="1"/>
  <c r="X163" i="5"/>
  <c r="W163" i="5" s="1"/>
  <c r="V164" i="5"/>
  <c r="U164" i="5" s="1"/>
  <c r="V130" i="5"/>
  <c r="U130" i="5" s="1"/>
  <c r="W135" i="5"/>
  <c r="V142" i="5"/>
  <c r="U142" i="5" s="1"/>
  <c r="X130" i="5"/>
  <c r="W130" i="5" s="1"/>
  <c r="V131" i="5"/>
  <c r="U131" i="5" s="1"/>
  <c r="V137" i="5"/>
  <c r="U137" i="5" s="1"/>
  <c r="X142" i="5"/>
  <c r="W142" i="5" s="1"/>
  <c r="V144" i="5"/>
  <c r="U144" i="5" s="1"/>
  <c r="X158" i="5"/>
  <c r="W158" i="5" s="1"/>
  <c r="X151" i="5"/>
  <c r="W151" i="5" s="1"/>
  <c r="V153" i="5"/>
  <c r="U153" i="5" s="1"/>
  <c r="X164" i="5"/>
  <c r="W164" i="5" s="1"/>
  <c r="V165" i="5"/>
  <c r="U165" i="5" s="1"/>
  <c r="X137" i="5"/>
  <c r="W137" i="5" s="1"/>
  <c r="V139" i="5"/>
  <c r="U139" i="5" s="1"/>
  <c r="X144" i="5"/>
  <c r="W144" i="5" s="1"/>
  <c r="V146" i="5"/>
  <c r="U146" i="5" s="1"/>
  <c r="Z135" i="5"/>
  <c r="Y135" i="5" s="1"/>
  <c r="X131" i="5"/>
  <c r="W131" i="5" s="1"/>
  <c r="X153" i="5"/>
  <c r="W153" i="5" s="1"/>
  <c r="V155" i="5"/>
  <c r="U155" i="5" s="1"/>
  <c r="X165" i="5"/>
  <c r="W165" i="5" s="1"/>
  <c r="V167" i="5"/>
  <c r="U167" i="5" s="1"/>
  <c r="X155" i="5"/>
  <c r="W155" i="5" s="1"/>
  <c r="V157" i="5"/>
  <c r="U157" i="5" s="1"/>
  <c r="X167" i="5"/>
  <c r="W167" i="5" s="1"/>
  <c r="V135" i="5"/>
  <c r="U135" i="5" s="1"/>
  <c r="X134" i="5"/>
  <c r="W134" i="5" s="1"/>
  <c r="Z139" i="5"/>
  <c r="Y139" i="5" s="1"/>
  <c r="U143" i="5"/>
  <c r="Z146" i="5"/>
  <c r="Y146" i="5" s="1"/>
  <c r="X148" i="5"/>
  <c r="W148" i="5" s="1"/>
  <c r="V150" i="5"/>
  <c r="U150" i="5" s="1"/>
  <c r="V136" i="5"/>
  <c r="U136" i="5" s="1"/>
  <c r="V134" i="5"/>
  <c r="U134" i="5" s="1"/>
  <c r="F33" i="2"/>
  <c r="F34" i="2"/>
  <c r="F35" i="2"/>
  <c r="F36" i="2"/>
  <c r="F37" i="2"/>
  <c r="F38" i="2"/>
  <c r="F39" i="2"/>
  <c r="F40" i="2"/>
  <c r="F41" i="2"/>
  <c r="AB41" i="2"/>
  <c r="AB40" i="2"/>
  <c r="AB39" i="2"/>
  <c r="AB38" i="2"/>
  <c r="AB37" i="2"/>
  <c r="AB36" i="2"/>
  <c r="AB35" i="2"/>
  <c r="AB34" i="2"/>
  <c r="AB33" i="2"/>
  <c r="U41" i="2"/>
  <c r="U40" i="2"/>
  <c r="U39" i="2"/>
  <c r="U38" i="2"/>
  <c r="U37" i="2"/>
  <c r="U36" i="2"/>
  <c r="U35" i="2"/>
  <c r="U34" i="2"/>
  <c r="U33" i="2"/>
  <c r="V160" i="5" l="1"/>
  <c r="U160" i="5" s="1"/>
  <c r="X160" i="5"/>
  <c r="W160" i="5" s="1"/>
  <c r="U69" i="1"/>
  <c r="U70" i="1"/>
  <c r="U71" i="1"/>
  <c r="U72" i="1"/>
  <c r="U73" i="1"/>
  <c r="U74" i="1"/>
  <c r="U75" i="1"/>
  <c r="U76" i="1"/>
  <c r="U77" i="1"/>
  <c r="F69" i="1"/>
  <c r="W69" i="1" s="1"/>
  <c r="F70" i="1"/>
  <c r="W70" i="1" s="1"/>
  <c r="F71" i="1"/>
  <c r="W71" i="1" s="1"/>
  <c r="F72" i="1"/>
  <c r="W72" i="1" s="1"/>
  <c r="F73" i="1"/>
  <c r="Y73" i="1" s="1"/>
  <c r="F74" i="1"/>
  <c r="W74" i="1" s="1"/>
  <c r="F75" i="1"/>
  <c r="W75" i="1" s="1"/>
  <c r="F76" i="1"/>
  <c r="W76" i="1" s="1"/>
  <c r="F77" i="1"/>
  <c r="W77" i="1" s="1"/>
  <c r="AB58" i="2"/>
  <c r="U58" i="2"/>
  <c r="F58" i="2"/>
  <c r="AB57" i="2"/>
  <c r="U57" i="2"/>
  <c r="F57" i="2"/>
  <c r="AB56" i="2"/>
  <c r="U56" i="2"/>
  <c r="F56" i="2"/>
  <c r="AB55" i="2"/>
  <c r="U55" i="2"/>
  <c r="F55" i="2"/>
  <c r="AB54" i="2"/>
  <c r="U54" i="2"/>
  <c r="F54" i="2"/>
  <c r="AB53" i="2"/>
  <c r="U53" i="2"/>
  <c r="F53" i="2"/>
  <c r="AB52" i="2"/>
  <c r="N52" i="2" s="1"/>
  <c r="U52" i="2"/>
  <c r="F52" i="2"/>
  <c r="AB51" i="2"/>
  <c r="N51" i="2" s="1"/>
  <c r="U51" i="2"/>
  <c r="F51" i="2"/>
  <c r="AB50" i="2"/>
  <c r="U50" i="2"/>
  <c r="F50" i="2"/>
  <c r="AB49" i="2"/>
  <c r="U49" i="2"/>
  <c r="F49" i="2"/>
  <c r="AB48" i="2"/>
  <c r="U48" i="2"/>
  <c r="F48" i="2"/>
  <c r="AB47" i="2"/>
  <c r="U47" i="2"/>
  <c r="F47" i="2"/>
  <c r="AB46" i="2"/>
  <c r="U46" i="2"/>
  <c r="F46" i="2"/>
  <c r="AB45" i="2"/>
  <c r="U45" i="2"/>
  <c r="F45" i="2"/>
  <c r="AB44" i="2"/>
  <c r="U44" i="2"/>
  <c r="F44" i="2"/>
  <c r="AB43" i="2"/>
  <c r="N43" i="2" s="1"/>
  <c r="U43" i="2"/>
  <c r="F43" i="2"/>
  <c r="AB42" i="2"/>
  <c r="N42" i="2" s="1"/>
  <c r="U42" i="2"/>
  <c r="F42" i="2"/>
  <c r="AH110" i="1"/>
  <c r="U110" i="1"/>
  <c r="F110" i="1"/>
  <c r="AA110" i="1" s="1"/>
  <c r="AH109" i="1"/>
  <c r="U109" i="1"/>
  <c r="F109" i="1"/>
  <c r="AA109" i="1" s="1"/>
  <c r="AH108" i="1"/>
  <c r="U108" i="1"/>
  <c r="F108" i="1"/>
  <c r="AA108" i="1" s="1"/>
  <c r="AH107" i="1"/>
  <c r="U107" i="1"/>
  <c r="F107" i="1"/>
  <c r="AA107" i="1" s="1"/>
  <c r="AH106" i="1"/>
  <c r="U106" i="1"/>
  <c r="F106" i="1"/>
  <c r="W106" i="1" s="1"/>
  <c r="AH105" i="1"/>
  <c r="U105" i="1"/>
  <c r="F105" i="1"/>
  <c r="AA105" i="1" s="1"/>
  <c r="AH104" i="1"/>
  <c r="U104" i="1"/>
  <c r="F104" i="1"/>
  <c r="Y104" i="1" s="1"/>
  <c r="AH103" i="1"/>
  <c r="N103" i="1" s="1"/>
  <c r="U103" i="1"/>
  <c r="F103" i="1"/>
  <c r="AH102" i="1"/>
  <c r="N102" i="1" s="1"/>
  <c r="U102" i="1"/>
  <c r="F102" i="1"/>
  <c r="AH101" i="1"/>
  <c r="U101" i="1"/>
  <c r="F101" i="1"/>
  <c r="Y101" i="1" s="1"/>
  <c r="AH100" i="1"/>
  <c r="U100" i="1"/>
  <c r="F100" i="1"/>
  <c r="AA100" i="1" s="1"/>
  <c r="AH99" i="1"/>
  <c r="U99" i="1"/>
  <c r="F99" i="1"/>
  <c r="W99" i="1" s="1"/>
  <c r="AH98" i="1"/>
  <c r="U98" i="1"/>
  <c r="F98" i="1"/>
  <c r="AA98" i="1" s="1"/>
  <c r="AH97" i="1"/>
  <c r="U97" i="1"/>
  <c r="F97" i="1"/>
  <c r="Y97" i="1" s="1"/>
  <c r="AH96" i="1"/>
  <c r="U96" i="1"/>
  <c r="F96" i="1"/>
  <c r="AA96" i="1" s="1"/>
  <c r="AH95" i="1"/>
  <c r="U95" i="1"/>
  <c r="F95" i="1"/>
  <c r="AA95" i="1" s="1"/>
  <c r="AH94" i="1"/>
  <c r="U94" i="1"/>
  <c r="F94" i="1"/>
  <c r="Y94" i="1" s="1"/>
  <c r="AH93" i="1"/>
  <c r="U93" i="1"/>
  <c r="F93" i="1"/>
  <c r="AA93" i="1" s="1"/>
  <c r="AH92" i="1"/>
  <c r="U92" i="1"/>
  <c r="F92" i="1"/>
  <c r="W92" i="1" s="1"/>
  <c r="AH91" i="1"/>
  <c r="U91" i="1"/>
  <c r="F91" i="1"/>
  <c r="AA91" i="1" s="1"/>
  <c r="AH90" i="1"/>
  <c r="U90" i="1"/>
  <c r="F90" i="1"/>
  <c r="Y90" i="1" s="1"/>
  <c r="AH89" i="1"/>
  <c r="U89" i="1"/>
  <c r="F89" i="1"/>
  <c r="AA89" i="1" s="1"/>
  <c r="AH88" i="1"/>
  <c r="U88" i="1"/>
  <c r="F88" i="1"/>
  <c r="AH87" i="1"/>
  <c r="U87" i="1"/>
  <c r="F87" i="1"/>
  <c r="Y87" i="1" s="1"/>
  <c r="AH86" i="1"/>
  <c r="U86" i="1"/>
  <c r="F86" i="1"/>
  <c r="AA86" i="1" s="1"/>
  <c r="AH85" i="1"/>
  <c r="U85" i="1"/>
  <c r="F85" i="1"/>
  <c r="W85" i="1" s="1"/>
  <c r="AH84" i="1"/>
  <c r="U84" i="1"/>
  <c r="F84" i="1"/>
  <c r="W84" i="1" s="1"/>
  <c r="AH83" i="1"/>
  <c r="U83" i="1"/>
  <c r="F83" i="1"/>
  <c r="W83" i="1" s="1"/>
  <c r="AH82" i="1"/>
  <c r="N82" i="1" s="1"/>
  <c r="U82" i="1"/>
  <c r="F82" i="1"/>
  <c r="AH81" i="1"/>
  <c r="U81" i="1"/>
  <c r="F81" i="1"/>
  <c r="AA81" i="1" s="1"/>
  <c r="AH80" i="1"/>
  <c r="U80" i="1"/>
  <c r="F80" i="1"/>
  <c r="Y80" i="1" s="1"/>
  <c r="AH79" i="1"/>
  <c r="U79" i="1"/>
  <c r="F79" i="1"/>
  <c r="AA79" i="1" s="1"/>
  <c r="AH78" i="1"/>
  <c r="N78" i="1" s="1"/>
  <c r="U78" i="1"/>
  <c r="F78" i="1"/>
  <c r="AH77" i="1"/>
  <c r="AH76" i="1"/>
  <c r="AH75" i="1"/>
  <c r="AH74" i="1"/>
  <c r="AH73" i="1"/>
  <c r="AH72" i="1"/>
  <c r="AH71" i="1"/>
  <c r="AH70" i="1"/>
  <c r="AH69" i="1"/>
  <c r="AA88" i="1" l="1"/>
  <c r="W88" i="1"/>
  <c r="AA103" i="1"/>
  <c r="Z103" i="1" s="1"/>
  <c r="V72" i="1"/>
  <c r="V70" i="1"/>
  <c r="V74" i="1"/>
  <c r="V75" i="1"/>
  <c r="V69" i="1"/>
  <c r="X73" i="1"/>
  <c r="W82" i="1"/>
  <c r="V82" i="1" s="1"/>
  <c r="AA102" i="1"/>
  <c r="Z102" i="1" s="1"/>
  <c r="Y108" i="1"/>
  <c r="X108" i="1" s="1"/>
  <c r="W94" i="1"/>
  <c r="V94" i="1" s="1"/>
  <c r="AA94" i="1"/>
  <c r="Z94" i="1" s="1"/>
  <c r="V77" i="1"/>
  <c r="V76" i="1"/>
  <c r="Z108" i="1"/>
  <c r="AA104" i="1"/>
  <c r="Z104" i="1" s="1"/>
  <c r="Y85" i="1"/>
  <c r="X85" i="1" s="1"/>
  <c r="W100" i="1"/>
  <c r="V100" i="1" s="1"/>
  <c r="AA85" i="1"/>
  <c r="Z85" i="1" s="1"/>
  <c r="V71" i="1"/>
  <c r="AA101" i="1"/>
  <c r="Z101" i="1" s="1"/>
  <c r="AA90" i="1"/>
  <c r="Z90" i="1" s="1"/>
  <c r="X94" i="1"/>
  <c r="AA73" i="1"/>
  <c r="Z73" i="1" s="1"/>
  <c r="V85" i="1"/>
  <c r="V99" i="1"/>
  <c r="W73" i="1"/>
  <c r="V73" i="1" s="1"/>
  <c r="Y83" i="1"/>
  <c r="X83" i="1" s="1"/>
  <c r="W101" i="1"/>
  <c r="V101" i="1" s="1"/>
  <c r="AA83" i="1"/>
  <c r="Z83" i="1" s="1"/>
  <c r="X87" i="1"/>
  <c r="Y98" i="1"/>
  <c r="X98" i="1" s="1"/>
  <c r="AA72" i="1"/>
  <c r="Z72" i="1" s="1"/>
  <c r="X101" i="1"/>
  <c r="W80" i="1"/>
  <c r="V80" i="1" s="1"/>
  <c r="W87" i="1"/>
  <c r="V87" i="1" s="1"/>
  <c r="W108" i="1"/>
  <c r="V108" i="1" s="1"/>
  <c r="AA77" i="1"/>
  <c r="Z77" i="1" s="1"/>
  <c r="Y72" i="1"/>
  <c r="X72" i="1" s="1"/>
  <c r="Y77" i="1"/>
  <c r="X77" i="1" s="1"/>
  <c r="AA80" i="1"/>
  <c r="Z80" i="1" s="1"/>
  <c r="AA87" i="1"/>
  <c r="Z87" i="1" s="1"/>
  <c r="AA71" i="1"/>
  <c r="Z71" i="1" s="1"/>
  <c r="Y99" i="1"/>
  <c r="X99" i="1" s="1"/>
  <c r="AA76" i="1"/>
  <c r="Z76" i="1" s="1"/>
  <c r="Y71" i="1"/>
  <c r="X71" i="1" s="1"/>
  <c r="Y76" i="1"/>
  <c r="X76" i="1" s="1"/>
  <c r="AA99" i="1"/>
  <c r="Z99" i="1" s="1"/>
  <c r="AA70" i="1"/>
  <c r="Z70" i="1" s="1"/>
  <c r="Y92" i="1"/>
  <c r="X92" i="1" s="1"/>
  <c r="AA92" i="1"/>
  <c r="Z92" i="1" s="1"/>
  <c r="Y106" i="1"/>
  <c r="X106" i="1" s="1"/>
  <c r="AA75" i="1"/>
  <c r="Z75" i="1" s="1"/>
  <c r="Y70" i="1"/>
  <c r="X70" i="1" s="1"/>
  <c r="Z100" i="1"/>
  <c r="AA106" i="1"/>
  <c r="Z106" i="1" s="1"/>
  <c r="Y75" i="1"/>
  <c r="X75" i="1" s="1"/>
  <c r="AA69" i="1"/>
  <c r="Z69" i="1" s="1"/>
  <c r="AA74" i="1"/>
  <c r="Z74" i="1" s="1"/>
  <c r="Y74" i="1"/>
  <c r="X74" i="1" s="1"/>
  <c r="Y69" i="1"/>
  <c r="X69" i="1" s="1"/>
  <c r="V83" i="1"/>
  <c r="AA97" i="1"/>
  <c r="Z97" i="1" s="1"/>
  <c r="X104" i="1"/>
  <c r="Y107" i="1"/>
  <c r="X107" i="1" s="1"/>
  <c r="V106" i="1"/>
  <c r="Z109" i="1"/>
  <c r="Z96" i="1"/>
  <c r="Z88" i="1"/>
  <c r="Z89" i="1"/>
  <c r="Z93" i="1"/>
  <c r="Z110" i="1"/>
  <c r="Z105" i="1"/>
  <c r="Z107" i="1"/>
  <c r="X90" i="1"/>
  <c r="V92" i="1"/>
  <c r="Z81" i="1"/>
  <c r="AA78" i="1"/>
  <c r="Z78" i="1" s="1"/>
  <c r="Y78" i="1"/>
  <c r="X78" i="1" s="1"/>
  <c r="W78" i="1"/>
  <c r="V78" i="1" s="1"/>
  <c r="Z98" i="1"/>
  <c r="Z95" i="1"/>
  <c r="W96" i="1"/>
  <c r="V96" i="1" s="1"/>
  <c r="W110" i="1"/>
  <c r="V110" i="1" s="1"/>
  <c r="W89" i="1"/>
  <c r="V89" i="1" s="1"/>
  <c r="W103" i="1"/>
  <c r="V103" i="1" s="1"/>
  <c r="Y96" i="1"/>
  <c r="X96" i="1" s="1"/>
  <c r="W98" i="1"/>
  <c r="V98" i="1" s="1"/>
  <c r="Y110" i="1"/>
  <c r="X110" i="1" s="1"/>
  <c r="V84" i="1"/>
  <c r="Y89" i="1"/>
  <c r="X89" i="1" s="1"/>
  <c r="W91" i="1"/>
  <c r="V91" i="1" s="1"/>
  <c r="Y103" i="1"/>
  <c r="X103" i="1" s="1"/>
  <c r="W105" i="1"/>
  <c r="V105" i="1" s="1"/>
  <c r="Y82" i="1"/>
  <c r="X82" i="1" s="1"/>
  <c r="Y91" i="1"/>
  <c r="X91" i="1" s="1"/>
  <c r="W93" i="1"/>
  <c r="V93" i="1" s="1"/>
  <c r="Y105" i="1"/>
  <c r="X105" i="1" s="1"/>
  <c r="W107" i="1"/>
  <c r="V107" i="1" s="1"/>
  <c r="W79" i="1"/>
  <c r="V79" i="1" s="1"/>
  <c r="AA82" i="1"/>
  <c r="Z82" i="1" s="1"/>
  <c r="Y84" i="1"/>
  <c r="X84" i="1" s="1"/>
  <c r="W86" i="1"/>
  <c r="V86" i="1" s="1"/>
  <c r="Z91" i="1"/>
  <c r="Y100" i="1"/>
  <c r="X100" i="1" s="1"/>
  <c r="Y93" i="1"/>
  <c r="X93" i="1" s="1"/>
  <c r="W102" i="1"/>
  <c r="V102" i="1" s="1"/>
  <c r="W109" i="1"/>
  <c r="V109" i="1" s="1"/>
  <c r="Y79" i="1"/>
  <c r="X79" i="1" s="1"/>
  <c r="W81" i="1"/>
  <c r="V81" i="1" s="1"/>
  <c r="AA84" i="1"/>
  <c r="Z84" i="1" s="1"/>
  <c r="Y86" i="1"/>
  <c r="X86" i="1" s="1"/>
  <c r="V88" i="1"/>
  <c r="X80" i="1"/>
  <c r="Z79" i="1"/>
  <c r="Z86" i="1"/>
  <c r="Y95" i="1"/>
  <c r="X95" i="1" s="1"/>
  <c r="W97" i="1"/>
  <c r="V97" i="1" s="1"/>
  <c r="Y102" i="1"/>
  <c r="X102" i="1" s="1"/>
  <c r="Y109" i="1"/>
  <c r="X109" i="1" s="1"/>
  <c r="Y88" i="1"/>
  <c r="X88" i="1" s="1"/>
  <c r="W90" i="1"/>
  <c r="V90" i="1" s="1"/>
  <c r="X97" i="1"/>
  <c r="W104" i="1"/>
  <c r="V104" i="1" s="1"/>
  <c r="W95" i="1"/>
  <c r="V95" i="1" s="1"/>
  <c r="Y81" i="1"/>
  <c r="X81" i="1" s="1"/>
</calcChain>
</file>

<file path=xl/sharedStrings.xml><?xml version="1.0" encoding="utf-8"?>
<sst xmlns="http://schemas.openxmlformats.org/spreadsheetml/2006/main" count="19729" uniqueCount="2628">
  <si>
    <t>1. 재활의학 총론
2. 재활의학 평가(1)
3. 재활의학 평가(2)
4. 재활의학 평가(3)
5. 물리적 인자치료(1)
6. 물리적 인자치료(2)
7. 전기진단(1)
8. 전기진단(2)
9. 운동치료(1)
10. 운동치료(2)
11. 운동치료(3)
12. 목과 허리 통증(1)
13. 목과 허리 통증(2)
14. 보행
15. 삼킴장애
16. 언어장애
17. 보조기 및 의지(1)
18. 보조기 및 의지(2)
19. 보조기 및 의지(3)
20. 머리와 목마사지</t>
  </si>
  <si>
    <t>1. 진료준비(정리정돈)
2. 진료접수
3. 진료예약 및 고객안내
4. 진료전 설명, 대기시간
5. 민원관리
6. 유괴와 배회 예방, 의사소통이 어려운 환자 지원
7. 불만관리
8. 응급환자와 의사소통
9. 약물의 이해
10. 약품의 전달과 보관
11. 검체물, 영상검사 관리
12. 수술환자관리
13. 입원환자
14. 통증
15. 통증관리(약물, 비약물)
16. 낙상
17. 낙상예방
18. 부동환자(저온화상과 욕창)
19. 욕창사정과 예방
20. 안전한 환자 이동과 교육</t>
  </si>
  <si>
    <t>1. 환자들의 신체 기능을 평가하고 움직임 및 기능을 복구시키는 데 관심 있는 자.
2. 의료기관에서 근무하는 의사, 간호사, 작업치료사, 물리치료사 등 의료진과 재활치료를 제공하는 자.
3. 개인 트레이너, 건강코치 등 건강 관리 분야 전문가들이 재활치료 강의를 통해 환자의 건강을 유지하고 개선하는 방법에 대해 학습하고자 하는 자.</t>
  </si>
  <si>
    <t>콘텐츠를 효과적으로 활용하여 소셜 미디어 마케팅의 전문가로 성장하고자 하는 전임직원을 위한 교육입니다. 이 과정에서는 소셜 미디어 마케팅 전략 수립을 위한 핵심 요소인 콘텐츠 및 채널 기획과 운영 방법을 실전 중심으로 학습합니다. 인스타그램과 유튜브를 활용한 소셜 미디어 플랫폼에서의 마케팅 전략을 체계적으로 익히며, 마케팅 콘텐츠 제작에는 어떻게 인공지능을 효과적으로 활용할 수 있는지도 배웁니다. 또한, 소셜 미디어 라이브 운영을 위한 필수적인 기초 지식 또한 습득할 수 있습니다. 최신 트렌드를 반영한 이 교육으로, 소셜 미디어 마케팅 분야에서 경쟁력을 키우세요!</t>
  </si>
  <si>
    <t>"기업을 살아있게 하는 조직과 기업의 문화 핵심을 파헤치다!" 이 과정은 조직 활성화를 위한 기업문화의 중요성과 방향성을 다루며, 기업 내 지속가능한 문화를 유지하는 방법을 탐구합니다.
"미래를 위한 핵심 역량 증가, 파트너십을 위한 코칭 전략" 21세기의 새로운 패러다임과 역량 강화에 초점을 맞춘 이 과정에서는 코칭의 이해와 서로 신뢰하는 파트너십을 기반으로 한 코칭의 구성요인에 대해 학습하고, 조직 내 발전적인 파트너십을 구축하는 방법에 대한 통찰력을 제공합니다.
"소통의 마법사로 변신, 강점과 행복으로 이끄는 긍정심리의 힘" 본 과정에서는 소통의 참된 모습을 파악하고, 강점과 행복을 활용하여 조직의 역동성을 조성하는 방법에 대한 해답을 제시합니다.</t>
  </si>
  <si>
    <t>1. 21세기 코칭 패러다임
2. 코칭의 특징과 효과
3. 코칭 상담의 기초
4. 조직 코칭 커뮤니케이션
5. 코칭 커뮤니케이션 디자인
6. 코칭 상담의 핵심 기술 ①
7. 코칭 상담의 핵심 기술 ②
8. 자기 탐색과 이해의 실제
9. 직업 탐색과 직업세계의 변화
10. 커리어 코칭과 일의 의미
11. 커리어 코칭의 절차와 실제
12. 목표 설정과 솔루션 기술
13. 부하 직원 코칭 프로세스
14. 개인의 변화를 만드는 코칭
15. 팀 변화를 만드는 코칭
16. 조직 변화를 만드는 코칭
17. 코칭 리더십의 첫 걸음
18. 코칭 리더가 갖추어야 할 역량
19. 코칭 리더십 스타일 향상
20. 코칭 평가와 사후 관리
21. 경력개발 관련 이론과 실천
22. 성공하는 직장인의 스킬 1(공통적으로 갖추고 있는 것)
23. 성공하는 직장인의 스킬 2(신입사원이 갖춰야 할 것)
24. 성공하는 직장인의 스킬 3(관리자가 갖춰야 할 것)</t>
  </si>
  <si>
    <t>문권주, 백은옥, 한종률, 송한라, 이승훈, 신동주, 박병건, 소유미, 김진국, 김금란</t>
  </si>
  <si>
    <t>임유정, 이수욱, 오준석, 문권주, 백은옥, 한동욱, 송한라, 이승훈, 신동주, 김금란</t>
  </si>
  <si>
    <t>1.소방안전관리
2.위험물관리
3.재난관리 및 대처요령
4.혼잡상황통제를 위한 질서유지</t>
  </si>
  <si>
    <t>박현주, 이수욱, 문권주, 백은옥, 송한라, 이승훈, 신동주, 최종근, 김진국, 김금란</t>
  </si>
  <si>
    <t>홍서영, 이종호, 박재경, 김수경, 이승훈, 신동주, 박병건, 소유미, 김금란, 윤가영</t>
  </si>
  <si>
    <t>(시대 및 조직 패러다임의 이해) 뉴노멀 시대 및 조직의 변화 양상을 파악하고, 다양성·형평성·포용성을 기반으로한 지속가능한 조직문화의 방향성을 이해할 수 있다.
(개인 및 조직의 역량 개발) 코칭, 상담 기법 등 개인 및 조직의 성장을 지원하는 전략적 방법을 선택하고 활용할 수 있다.
(경력 계획 및 관리) 개인 분석 결과를 토대로 한 경력개발 및 관리 계획을 통해 개인 및 조직의 생산 가능성을 높일 수 있다.
(커뮤니케이션 이해) 커뮤니케이션의 기초 원리를 이해하고, 다양성·형평성·포용성을 기반으로한 커뮤니케이션의 중요성을 설명할 수 있다.
(커뮤니케이션 전략의 수립 및 활용) 다양한 커뮤니케이션 기술을 활용하여, 다양성·형평성·포용성의 가치를 실현하는 커뮤니케이션 전략을 수립하고 활용할 수 있다.</t>
  </si>
  <si>
    <t>의료환경의 환자중심으로 변화하는 내용을 포함하여 병원직무교육를 학습 할 수 있는 과정입니다.
환자를 중심으로 한 기본업무 스킬을 학습하고 환자가 의료기관에 내방하여, 진료접수부터 병원 이용과 관련된 과정 중에서 겪게 되는 상황들을 중심으로 구성하였다.</t>
  </si>
  <si>
    <t>성과를 창출하는 CS경영 전략을 수립하고 각자의 역할과 실천사항을 점검해 볼 수 있다. 
서비스 경영의 새로운 트렌드와 효과적인 CS추진 전략을 체계적으로 이해하여 현장에서 효과적으로 활용할 수 있다. 
관리자로서 cs리더십 및 코칭 스킬을 업그레이드 할 수 있다.
고객불만 유형별 특징을 파악하고 응대 프로세스를 익혀 현장에 적용 문제를 해결 할 수 있다.</t>
  </si>
  <si>
    <t>현실 세계에 대응하는 가상 세계 목표를 정의하고 구현을 위한 세부 계획 및 운영정책을 수립하는 업무에 종사하거나 관심이 있다면 필수로 알아야할 과정입니다. 일반 기업뿐 아니라 보건, 의료, 기계, 선박, 항공, 화학, 제조업, 농림어업(광업 자원 포함), 안전관리(소방, 재난, 경찰 포함), 국방, 환경 에너지, 시설관리, 스마트시티, 교통, 운전, 운송, 물류, 건설, 토목 등의 분야에서도 널리 활용되는 분야입니다.</t>
  </si>
  <si>
    <t>본 과정은 직장인들이 직업가치관과 워라벨에 대한 이해를 높이며, 직무와 개인적 문제를 효과적으로 해결할 수 있는 능력을 강화합니다. 또한 문제해결의 기초부터 시작하여 현장에서 즉시 적용 가능한 문제해결 사고력과 스킬을 강조하며, 경력지도와 코칭을 위한 핵심 기반 지식을 제공합니다. 이 과정은 리더십과 팀 활성화, 조직 개발을 향상시키는 데 필수적인 도구와 기술을 제공하여 직장인들이 더 나은 성과를 이끌어내는데 도움을 줍니다.</t>
  </si>
  <si>
    <t>현대 서비스의 한계를 이해하고, 고객과의 관계 형성을 통해 불만을 사전에 예방할 수 있다.
고객의 불안감을 이해하고 고객에게 친밀감 있는 응대를 할 수 있다.
질문과 스토리텔링을 통하여 고객과 신뢰감을 형성할 수 있다.
개성 있는 서비스와 독특한 표현으로 차별화된 서비스를 제공할 수 있다.</t>
  </si>
  <si>
    <t>1. 효과적 팀 운영과 성과 달성을 위해 코칭 기술 및 리더십을 키우고자 하는 임직원
2. 기업 내부 직업교육 관련 담당자</t>
  </si>
  <si>
    <t>고객과의 당당한 소통을 원하는 CS담당자 및 전 임직원 
대화상의 오해와 미숙한 처리를 개선하길 원하는 CS담당자 및 전 임직원</t>
  </si>
  <si>
    <t>의료기관 인증제를 획득하거나 유지하려고 하는 의료기관의 임직원 
- 의료서비스를 향상하고자 하는 병원(의료기관)에 재직하는 의료인 및 임직원​​ K9</t>
  </si>
  <si>
    <t>의료기관 및 병원에 근무하는 근로자
병원직무의 이해가 필요한 의료기관 종사자 및 신규 간호사
의료 서비스의 전문성 제고와 환자안전을 실천하고자 하는 의료인</t>
  </si>
  <si>
    <t>1. 경쟁패러다임의 새로운 변화! 서비스 경영의 시대
2. 초연결 시대의 고객경험관리
3. 기계적인 서비스에 공감을 입혀라! 고객 공감경영
4. 공유경제 시대엔 품격이 차별화다
5. 이성의 시대에서 감성의 시대로 서비스를 확장하다
6. 고객심리학을 서비스와 융합하라
7. 디지털 서비스로 맞춤형 고객관계관리를 구축하라
8. 서비스 경쟁력 강화를 위한 대응 전략
9. CS관리자를 신뢰하고 따르지 않는 문제 해결하기
10. CS 문제의 근본적 원인 잡아내기
11. CS 문제의 근본적 원인별 해결책
12. 피동적인 CS직원 스스로 움직이게 만들기
13. CS문제 사전에 차단하기 1 : 서비스 유비무환
14. CS문제 사전에 차단하기 2 : 직원이 감정의 미끼를 물지 않게하는 방법 ‘평정심’
15. CS리더 자신의 업무과중 문제 해결
16. 지금까지 잘못된 CS교육, CS코칭 바로잡기
17. [착각의 늪]‘내가 누군지 알아?’ 
18. [부당요구] ‘무조건 바꿔죠?’
19. [버티기 작전]‘세상에 안되는게 어디 있니?’
20. [미져리 버전]‘처리 될 때가지 전화 끊기만 해봐?’
21. [파파라치 척]‘내가 알아본 바에 의하면요?’
22. [피해과장] ‘내 피 같은 돈  어떡할꺼야?’
23. [욕 빼면 시체]‘지금 나를 무시하니, 꿇어?’ 
24. [예민한 그날] ‘뭐가 그리 복잡해요?’</t>
  </si>
  <si>
    <t>이 과정으로 변화와 성장을 추구하는 현대 조직에서 필수적인 리더십 기술과 이론을 포괄적으로 학습할 수 있습니다. 해당 과정은 조직문화 변화, 리더십 역량 강화, 코칭 스킬, 비전 수립, 동기부여, 그리고 직업 세계 탐구와 경력 개발에 관한 다양한 주제를 다룹니다. 또한 조직의 성공과 변화를 주도하는 리더로 성장하고자 하는 비즈니스 전문가와 리더에게 최적의 학습 기회를 제공합니다.</t>
  </si>
  <si>
    <t>1. 재활치료의 기본 개념, 원리, 방법론에 대한 이해를 증진하고 관련된 용어와 개념을 습득할 수 있다.
2. 다양한 평가 도구 및 방법을 활용하여 환자의 상태를 정확하게 평가하고 적절한 치료 계획을 수립할 수 있는 능력을 향상시킬 수 있다.
3. 인체의 구조와 기능, 건강 유지에 대한 기본 이해를 갖추고, 건강을 유지하거나 향상시키기 위한 다양한 전략과 방법을 습득할 수 있다.</t>
  </si>
  <si>
    <t xml:space="preserve">1. 영업제안서 작성에 필요한 핵심 스킬을 습득하여 기본부터 심화 과정까지 마스터한다.
2. 제안요청서(RFP) 분석과 수주전략 수립을 통해 목표 지향적인 제안서를 작성한다.
3. ChatGPT를 포함한 인공지능 도구들을 활용하여 영업제안서와 프레젠테이션의 효율성과 질을 향상시킨다.
4. 영업과 마케팅 실무에 적용 가능한 인공지능 기술을 이해하고 활용하는 방법을 배운다.​ ​ </t>
  </si>
  <si>
    <t>완전고용도, 평생직장도 없는 2020년대! 어떻게 하면 내 가치를 어떻게 상승시킬지 부지런히 고민해야 할 시기다.
본 과정은 개인과 조직의 동반성장을 위한 경력개발의 개념을 제시하고 있으며, 경력개발의 한 방법으로서 스마트워크의 적용 및 실무 코칭의 상세 내용에 대해 자세히 소개하고 있다.</t>
  </si>
  <si>
    <t>자기이해의 중요성을 인지하고 자기관리를 이행하여 '일과 삶'의 균형을 스스로 결정 및 조절할 수 있다.
조직구성원의 경력개발을 목적으로 다양한 이론과 실제를 기반으로 코칭 계획을 수립할 수 있다.
기업상담, 역량개발, 리더십 제고 등의 방법을 활용하여 팀 활성화 및 조직의 성과를 증진시킬 수 있다.</t>
  </si>
  <si>
    <t>내외부 고객의 요구사항 및 필요사항을 충족할 수 있는 솔루션을 구성할 수 있다. 
설득력 있는 제안서 및 기획서 등을 작성할 수 있다.</t>
  </si>
  <si>
    <t>이 과정은 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</si>
  <si>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조직의 직업교육 및 경력지도 관련 담당자
효과적 팀 운영과 성과 달성을 위해 코칭 기술 및 리더십을 키우고자 하는 학습자
조직 구성원들 간의 원활한 소통과 협력을 촉진하고자 하는 이해관계자</t>
  </si>
  <si>
    <t>1. 경비진단 및 경비계획
2. 유형별 고객응대
3. 응급상황의 판단과 대처
4. 경비 서비스 고객의 이해</t>
  </si>
  <si>
    <t>한동욱, 한종률, 신동주, 박병건, 정진섭, 김진국, 정명일, 이동현, 이민경, 이광근, 김금란, 김재현</t>
  </si>
  <si>
    <t>1. 병원의 경쟁력
2. 병원 경영전략 - 관점의 전환
3. 병원 경영전략 - 감성과 고객중심
4. 병원 경영전략 - 한계를 뛰어넘기
5. 위대한 병원을 만드는 커뮤니케이션
6. 위대한 병원을 만들기 위한 내부 조직원 관리
7. 병원의 인사 평가 관리
8. 근태 관리
9. 직무 분석하기
10. 병원 정원 관리하기
11. 채용 경력 관리
12. 급여 관리
13. 노사 관계 관리
14. 교육 훈련하기
15. 환자 상담 실무
16. 환자 대기 관리
17. 4대 보험 자격관리
18. 규정 관리하기
19. 병원 행사 기획 및 수행
20. 문서수발
21. 병원 차량 및 시설 관리
22. 진료비 심사청구1
23. 진료비 심사청구2
24. 일하고 싶은 병원을 만드는 리더십
25. 행복한 병원을 위한 인간관계</t>
  </si>
  <si>
    <t>1. 경비원과 직업윤리
2. 법의 이해
3. 청원경찰법
4. 현대사회와 범죄
5. 범죄예방론
6. 범죄예방환경설계</t>
  </si>
  <si>
    <t>스마트워크와 워크다이어트 방법의 학습 및 적용을 통해 업무의 양은 줄이면서 업무의 효율성을 높일 수 있다. ​</t>
  </si>
  <si>
    <t>임유정, 박현주, 이수욱, 오준석, 문권주, 백은옥, 송한라, 윤가영, 유하원, 이승훈, 신동주, 김금란, 김진국</t>
  </si>
  <si>
    <t>IT기술영업제안서 작성 노하우를 GPT 기술을 활용한 기초 지식을 얻고 새로운 기회를 모색하고자 하는 임직원 ​</t>
  </si>
  <si>
    <t>본 과정은 의료기관 인증제 3주기의 조사기준과 내용을 반영한 의료기관 종사자들을 위한 직무과정으로 의료기관 인증기준의 내용을 충실히 담아냈습니다.
이를 통해 본 과정은 의료기관 종사자들로 하여금 환자안전과 의료의 질 향상을 위한 자발적이고 지속적인 노력을 유도하여 의료소비자에게 양질의 의료 서비스를 제공하기 위하여 필요한 핵심 직무 역량을 향상시켜 현장에서 활용할 수 있도록 하였습니다.</t>
  </si>
  <si>
    <t>1. 리더십에 대한 역사적 흐름, 학문적 배경 및 디지털 리더십의 특성을 이해하고 실무에 적용할 수 있다.
2. 급변하는 경영환경에 따른 조직문화의 다이나믹한 변화에 대해 리더로서 리더십 트랜스포메이션을 이해하고 실행할 수 있다.
3. 리더십 이론을 기초로 역량기반 인적자원 개발의 중요성을 이해하고, 역량을 끌어내어 조직의 목표 달성을 기획할 수 있다.
4. 다양성과 포용성을 통해 조직문화 혁신에 대한 구체적인 실천 계획을 수립할 수 있다.</t>
  </si>
  <si>
    <t>감정노동자가 아닌 서비스 능력자로서, 긍정적이고 적극적인 서비스로 성과를 창출할 수 있다. 
자신의 서비스 화법 수준을 파악하고, 상황별 고수의 화법을 업무에서 활용할 수 있다. 
고객의 유형에 따라 적절한 서비스 언어를 구사할 수 있다.</t>
  </si>
  <si>
    <t>(거시) 교육, 자연, 사회과학 분야 실무자
(미시) 조직의 직업교육 및 경력지도 관련 담당자
(타깃) 효과적 팀 운영과 성과 달성을 위해 코칭 기술 및 리더십을 키우고자 하는 학습자</t>
  </si>
  <si>
    <t>코칭의 이론과 실제 프로세스를 이해하고 적용할 수 있다.
경력개발을 이해하고, 개인의 상황에 따른 경력개발 및 코칭 지도를 할 수 있다.
다양한 상황에 맞는 코칭기술을 활용할 수 있다.</t>
  </si>
  <si>
    <t>이 강의는 개인의 건강을 관리하기 위한 포괄적인 개념과 방법에 대한 교육을 제공하는 강의로써 이 강의는 재활치료의 기본 원리, 원칙, 그리고 적용 방법을 다루어 학습자들이 재활치료에 대한 깊은 이해를 가지고 실제 상황에서 적용할 수 있도록 하고 있음.</t>
  </si>
  <si>
    <t>1. 지식재산권의 개요
2. 특허권의 정의와 요건
3. 특허권의 출원과 심사절차
4. 특허권의 보호
5. 저작권의 개요
6. 저작권의 행사
7. 상표권의 개요
8. 상표권의 출원절차
9. 상표권의 행사와 한계
10. 디자인보호법 개요
11. 빅데이터와 지식재산권
12. 인공지능과 지식재산권
13. 지식재산권리행사
14. 지식재산분쟁방어
15. 지식재산 해외법무수행
16. 제 4차 산업혁명 시대 지적재산 이슈
17. 제 4차 산업혁명 시대 지적재산 침해사례
18. 제 4차 산업혁명과 국내외 지식재산 정책의 변화 방향
19. 미래를 위한 지식재산 기반 마련</t>
  </si>
  <si>
    <t xml:space="preserve">1. 지식재산권의 다양한 형태와 이에 대한 법적 보호의 본질을 이해하며, 영업비밀을 포함하여 기업의 무형자산을 안전하게 관리하는 방법을 학습한다.
2. 창작물의 저작권 보호와 관련된 기본 원칙을 이해하고, 산업재산권과 저작권의 차이점을 구분할 수 있다.
3. 특허와 디자인 등록 등 산업재산권의 획득 과정과 관련된 요건을 파악하고, 이를 통해 기업의 혁신과 경쟁력을 강화하는 전략을 수립한다.
4. 영업비밀의 중요성을 인식하고, 기업 내외부에서 발생할 수 있는 위험으로부터 영업비밀을 보호하기 위한 구체적인 조치와 대응 전략을 마련한다.​ ​ </t>
  </si>
  <si>
    <t>1. 경비진단 및 경비계획
2. 유형별 고객응대
3. 정보보호와 컴퓨터 안전관리
4. 응급상황의 판단과 대처
5. 경비 서비스 고객의 이해
6. 헌법과 형사법</t>
  </si>
  <si>
    <t>메타버스에 대한 개념과 유형을 알아보고 특징 및 생태계에 대해 이해할 수 있다.
메타버스의 핵심 기술과 구현 기술에 대해 학습하고 대표적인 플랫폼과 활용 사례에 대해 알 수 있다.
메타버스의 경제학, 마케팅 관점에서 살펴보고 메타버스의 미래에 대해 알 수 있다.
디지털 트윈에 대한 개념 및 기술에 대해 학습할 수 있다.</t>
  </si>
  <si>
    <t>현대인들은 바쁜 생활 속에서 많은 지식을 갈망하고 있지만 오히려 과잉 정보 속에서 정작 필요로 하는 바를 정확히 인지하기는 힘든 요소가 많이 있다. 이를 위해 경제경영 읽어주는 남자 고영성이 비즈니스 명저 속 흥미로운 사례를 통해 세상을 보는 통찰력을 전달해 주고자 한다.
본 과정은 본 내용의 넓은 확장을 위하여 그의 팟케스트에서 좋은 반응을 얻고 있는 내용을 콘텐츠에 바로 연결하여 폭넓은 정보와 인사이트를 동시에 만나볼 수 있게 하였다</t>
  </si>
  <si>
    <t>웹툰으로 보는 고객 응대 사례,
관계 형성으로 고객 불만을 사전에 예방하라
고객의 기대와 함께 서비스도 진화하고 있지만 고객의 불만은 줄어들지 않는다. 고객의 불만은 사후 처리보다 사전 예방으로 관리되어야 한다. 본 과정은 고객에게 친밀감 구축, 신뢰감 형성, 차별화된 서비스를 통해 관계를 형성하는 방법을 제시한다. 다양한 업종의 사례를 웹툰으로 구성하여 학습의 흥미도를 높였으며, 구체적인 스킬을 제공하여 업무에 적용할 수 있도록 하였다.</t>
  </si>
  <si>
    <t>1. 민간경비의 이해
2. 민간경비 이론
3. 민간경비산업의 발전
4. 경비원과 경비지도사
5. 경비업체 허가 및 의무
6. 경찰관직무집행법</t>
  </si>
  <si>
    <t>4차 산업혁명의 거대한 변화의 물결이 다가오면서 사회적 문제를 해결하고 경제를 선도하는데 있어 중장기적 비전이나 전략 수립시 4차 산업혁명을 고려한 선제적 대응이 필요합니다.
서비스 기업 전직원 대상 서비스 전략과 Mind 전반을 다루되 4차 산업혁명 트렌드에 따른 변화 요소를 접목 한 서비스 경영의 중요성을 이해하게 됩니다.</t>
  </si>
  <si>
    <t>메타버스 관련 업무 종사자
기획 분야 종사자
사업 관리자
기타 메타버스 분야 관심자</t>
  </si>
  <si>
    <t>스마트워크와 워크다이어트의 핵심 내용과 다양한 사례로 업무환경 개선에 활용한다.</t>
  </si>
  <si>
    <t>[2024기업직업훈련카드]커리어와 리더십을 모두 책임지는 Auto Work 코칭스킬!</t>
  </si>
  <si>
    <t>[2024기업직업훈련카드]DT시대, 스마트워크와 워크다이어트로 프로 일잘러 되기</t>
  </si>
  <si>
    <t>ChatGPT와 스마트워크 시대에 맞춘 경력지도 및 팀내 코칭스킬이 필요한 임직원</t>
  </si>
  <si>
    <t>[2024기업직업훈련카드]메타버스의 활용, 거울 세계를 가능하게 하는 디지털 트윈</t>
  </si>
  <si>
    <t>경비업법 시행규칙이 개정됨에 따라 확 축소된 직무교육 시간! 시간은 줄이고 내용은 알차게 담았습니다. 경비원의 직무 역량을 향상시키고 전문인력으로 양성할 수 있도록 경비업 관련 전문지식을 총망라하였습니다. 본 과정을 통해 경비의 품격을 높이고 실무의 기본기를 탄탄히 다질 수 있습니다.</t>
  </si>
  <si>
    <t>이 과정은 조직 및 팀원의 코칭 프로세스와 개인, 팀, 조직 변화를 만드는 코칭에 대한 내용을 다루고 있습니다. 코칭 리더십을 학습하여 경력개발 이론과 실천 그리고 성공하는 직장인의 스킬을 함양하고, 실제 상황에 적용할 수 있는 코칭 평가와 사후 관리 방안 수립이 가능할 것입니다.</t>
  </si>
  <si>
    <t>1	아이디어를 재산으로! 지식재산권과 영업비밀의 이해
2	저작권으로 창작물의 가치를 지켜라
3	지식재산을 지키는 첫 번째 열쇠! 산업재산권을 파악하라
4	창작 활동부터 경제적 이익까지! 저작권의 보호 범위
5	공동저작물 보호 조건 10분 요약
6	권리를 침해당했다면 이것부터 시작하자
7	전문가 없이 해결! 셀프 상표등록 노하우
8	디자인 등록을 위한 등록 요건을 파악하라
9	특허출원을 위해 반드시 알아야 하는 특허상식
10	지식재산권의 사각지대를 보호하는 영업비밀의 이해
11	영업비밀이 성립되는 세 가지 요건
12	영업비밀을 안전하게! 비밀관리성 성립 조건
13	영업비밀 보안의 첫 번째 스텝! 영업비밀을 특정하라
14	실무에 적용하기 위한 영업비밀 관리 시스템 구축 방법
15	영업비밀 유출 방지를 위한 비밀유지서약서 작성 방법
16	법적 조치가 가능한 영업비밀 침해행위 사례
17	영업비밀 유출 시 민형사상 조치 전략
18	비밀을 지키는 전략! 상생협력법의 이해
19	안전한 비즈니스 환경을 위한 정보보호 가이드</t>
  </si>
  <si>
    <t>특수경비원의 직무수행에 필요한 이론을 이해하고 현장에 활용할 수 있다.
특수경비원의 직무수행에 필요한 실무능력을 습득하고 현장에 활용할 수 있다.</t>
  </si>
  <si>
    <t>1.경계 및 방비활동 (1)
2.경계 및 방비활동 (2)
3.무기사용 및 체포호신술
4.기계경비의 이해
5.출입관리와 보안
6.국가중요시설 경비</t>
  </si>
  <si>
    <t>본 과정은 병원의 경영전략부터 병원 내의 인간관계까지 병원에서 이루어지는 모든 업무에 대해 쉽게 배우고 바로 실무에 적용할 수 있도록 구성되어 있다.</t>
  </si>
  <si>
    <t>고객과의 친밀한 관계 형성을 통해 불만을 예방하려는 CS담당자 및 전 임직원 
고객 응대 스킬을 통해 업무의 피로도를 줄이려는CS담당자 및 전 임직원</t>
  </si>
  <si>
    <t>일반경비원의 직무수행에 필요한 이론을 이해하고 현장에 활용할 수 있다.
일반경비원의 직무수행에 필요한 실무능력을 습득하고 현장에 활용할 수 있다.</t>
  </si>
  <si>
    <t>박재경, 신동주, 박병건, 소유미, 윤가영, 김진국, 오일기, 이동현, 김수진, 손예진, 김금란</t>
  </si>
  <si>
    <t>한종률, 이승훈, 신동주, 박병건, 소유미, 윤가영, 김진국, 이동현, 김수진, 손예진, 김금란</t>
  </si>
  <si>
    <t>김두희, 장정빈, 최유환, 이승훈, 신동주, 박병건, 소유미, 정진섭, 김진국, 오일기, 김금란</t>
  </si>
  <si>
    <t>김한기, 홍서영, 이종호, 윤가영, 유하원, 김수경, 이승훈, 신동주, 박병건, 소유미, 김금란</t>
  </si>
  <si>
    <t>홍선미, 박현주, 홍나연, 홍서영, 한종률, 이승훈, 정명일, 신동주, 소유미, 김금란, 정진섭</t>
  </si>
  <si>
    <t>홍서영, 이종호, 박재경, 김수경, 이승훈, 신동주, 박병건, 소유미, 김금란, 윤가영, 김진국</t>
  </si>
  <si>
    <t>지식재산권의 기본 개념 및 특허권, 저작권, 상표권, 디자인권 등의 정의 및 절차를 알 수 있다.</t>
  </si>
  <si>
    <t>1. 민간경비의 이해
2. 민간경비 이론
3. 경비원과 경비지도사
4. 경비업체 허가 및 의무</t>
  </si>
  <si>
    <t>1.경계 및 방비활동 (1)
2.경계 및 방비활동 (2)
3.기계경비의 이해
4.출입관리와 보안</t>
  </si>
  <si>
    <t>1. 감정 노동자에서 서비스 능력자로
2. 서비스 능력자의 자존감
3. 나는 어떤 스타일의 직원인가
4. 시연을 통한 리드 화법 / 경청 존중 화법
5. 고객 지향 화법 / 커뮤니케이션 입체 화법
6. 후시딘 화법 / 상황 전환 화법
7. Yes and 공감 화법 / Why 제시 화법
8. 샌드위치 화법 / APPLE 화법"
9. 알람 화법 / 안심 화법
10. 인정 플러스 화법 / 재확인 화법
11. 목적 화법 / Trust me 화법
12. Basic 화법 / 수용 화법
13. SOFT화법 / 요약 정리 화법
14. 차단 화법 / 재치 화법
15. 개입 화법 / SMART 화법
16. Let's go 화법 / 정서적 공감 화법</t>
  </si>
  <si>
    <t>[2024기업직업훈련카드]ChatGPT를 활용한 프리젠테이션&amp;기획서 순삭하기</t>
  </si>
  <si>
    <t>[2024기업직업훈련카드]회사를 살리는 유튜브&amp;인스타그램 소셜미디어 마케팅</t>
  </si>
  <si>
    <t>[2024기업직업훈련카드]회사를 보호하는 힘! 영업비밀&amp;지식재산권&amp;정보보호</t>
  </si>
  <si>
    <t>[2024기업직업훈련카드]탁월한 성과를 이끌어내는 조직 코칭과 리더십 향상</t>
  </si>
  <si>
    <t>[2024기업직업훈련카드]New 조직문화를 이끄는 리더십 트랜스포메이션의 조건</t>
  </si>
  <si>
    <t>1. 경비원과 직업윤리
2. 법의 이해
3. 현대사회와 범죄
4. 범죄예방론</t>
  </si>
  <si>
    <t>업무 중 발생하는 영업비밀에 종류 및 개념 파악, 정보보호 관리 체계 수립</t>
  </si>
  <si>
    <t>김한기, 신동주, 박병건, 소유미, 김진국, 오일기, 김수진, 손예진, 김금란</t>
  </si>
  <si>
    <t>IT 등 기술영업 담당자
기술영업 및 B2B 세일즈 담당자
제안 영업 담당자</t>
  </si>
  <si>
    <t>Good Morning, 행복한 병원을 위한 고객 만족 서비스 - 요양기관편</t>
  </si>
  <si>
    <t>1. 시설경비 실무
2. 순찰안전점검
3. 신변보호경비
4. 보안장비 사용법</t>
  </si>
  <si>
    <t>이승훈, 신동주, 박병건, 소유미, 정진섭, 김진국, 오일기, 김금란, 지윤정</t>
  </si>
  <si>
    <t>이승훈, 신동주, 박병건, 소유미, 정진섭, 김진국, 오일기, 김금란, 박현정</t>
  </si>
  <si>
    <t>이송, 신동주, 박병건, 김금란, 김진국, 신재혁, 강천국, 오일기, 김문선</t>
  </si>
  <si>
    <t>송한라, 이승훈, 정명일, 신동주, 박병건, 김금란, 정진섭, 김진국, 최순남</t>
  </si>
  <si>
    <t>Good Morning, 행복한 병원을 위한 고객 만족 서비스 - 병원편</t>
  </si>
  <si>
    <t>박재경, 김수경, 이승훈, 신동주, 박병건, 소유미, 김금란, 김진국, 오일기</t>
  </si>
  <si>
    <t>이승훈, 정명일, 신동주, 박병건, 김금란, 정진섭, 김진국, 오일기, 박형주</t>
  </si>
  <si>
    <t>허지욱, 신동주, 박병건, 소유미, 정진섭, 김진국, 오일기, 정명일, 김금란</t>
  </si>
  <si>
    <t>한동욱, 이승훈, 정명일, 신동주, 박병건, 김금란, 정진섭, 김진국, 오일기</t>
  </si>
  <si>
    <t>이송, 이승훈, 정명일, 신동주, 박병건, 김금란, 정진섭, 김진국, 오일기</t>
  </si>
  <si>
    <t>김현철, 이승훈, 신동주, 박병건, 소유미, 김금란, 정진섭, 김진국, 오일기</t>
  </si>
  <si>
    <t>이승훈, 정명일, 신동주, 박병건, 소유미, 김금란, 정진섭, 김진국, 조재영</t>
  </si>
  <si>
    <t>지식재산권법에 대한 학습을 통하여 본인의 소중한 재산과 권리를 지킬 수 있다.</t>
  </si>
  <si>
    <t>1.소방안전관리
2.위험물관리
3.보안관제
4.재난관리 및 대처요령
5.혼잡상황통제를 위한 질서유지
6.민간경비의 미래</t>
  </si>
  <si>
    <t>1. 업무 상 컴퓨터 관련 이론과 스프레드시트를 다뤄야 하는 자
2. 컴퓨터활용능력 2급 자격증을 취득하려는 근로자</t>
  </si>
  <si>
    <t>조직의 직업교육 및 경력지도 관련 종사자
조직 내 다양성과 포용성을 강화하고자 하는 인사 및 조직문화 담당(예정)자</t>
  </si>
  <si>
    <t>콘텐츠를 활용한 소셜 미디어 마케팅을 실무에서 활용히고자하는 전임직원</t>
  </si>
  <si>
    <t>박재경, 신동주, 박병건, 김금란, 김진국, 신재혁, 강천국, 오일기</t>
  </si>
  <si>
    <t>이승훈, 신동주, 박병건, 소유미, 오일기, 정명일, 김경민, 김금란</t>
  </si>
  <si>
    <t>한동욱, 허지욱, 신동주, 박병건, 소유미, 김진국, 오일기, 김금란</t>
  </si>
  <si>
    <t>한종률, 이승훈, 신동주, 박병건, 소유미, 김진국, 오일기, 김금란</t>
  </si>
  <si>
    <t>한동욱, 이승훈, 신동주, 박병건, 소유미, 오일기, 정명일, 김금란</t>
  </si>
  <si>
    <t>한종률, 이승훈, 박병건, 소유미, 김금란, 정진섭, 김진국, 오일기</t>
  </si>
  <si>
    <t>[상위1% 인공지능]  AI시대 ChatGPT 분야별 실무적용 활용법</t>
  </si>
  <si>
    <t>김은영, 신동주, 박병건, 김금란, 김진국, 이선호, 신재혁, 강천국</t>
  </si>
  <si>
    <t>신동주, 박병건, 소유미, 오일기, 김금란, 손유재, 강천국, 신재혁</t>
  </si>
  <si>
    <t>김은영, 신동주, 박병건, 김금란, 김진국, 신재혁, 강천국, 강민주</t>
  </si>
  <si>
    <t>김석환, 양하연, 신동주, 박병건, 김금란, 김진국, 신재혁, 강천국</t>
  </si>
  <si>
    <t>[2024기업직업훈련카드]기업의 미래를 책임질 핵심자산, 지식재산권</t>
  </si>
  <si>
    <t>문권주, 백은옥, 박재경, 송한라, 이승훈, 신동주, 김진국, 김금란</t>
  </si>
  <si>
    <t>김현철, 이승훈, 신동주, 박병건, 소유미, 김진국, 오일기, 김금란</t>
  </si>
  <si>
    <t>(조직문화 및 변화 동향 이해) 21세기 조직문화의 핵심 구조와 변화 동향과 지속가능한 기업문화의 방향성을 이해할 수 있다.
(개인 및 조직 역량 개발) 코칭, 심리, 상담 기법 등의 개인 및 조직의 성장을 위한 전략적 도구와 적용 방법을 선택할 수 있다.
(경력 계획 및 관리) 개인의 보유 특성과 직업 적성을 체계적 방법론을 활용하여 분석하고, 생애 커리어의 중·장기 목표를 설정하여, 이를 바탕으로 경력을 계획하고 관리할 수 있다.
(통합적 커뮤니케이션 이해) 다양성, 연결성, 자율성을 기반으로 한 조직 커뮤니케이션 원리의 기초를 이해할 수 있다.
(커뮤니케이션 전략 수립) 상대별 화법 등의 다양한 커뮤니케이션 기술을 활용하여, 관계에 필요한 전략을 수립할 수 있다.</t>
  </si>
  <si>
    <t>직장 비전부터 혁신, 리더십, 소통까지 체계적으로 학습할 수 있으며, 이를 통해 종합 역량 강화가 가능한 과정입니다. D.E.I'를 기반으로 한 글로벌 비즈니스 전략을 학습하여 미래의 글로벌 비즈니스 환경에 대응하고, 현장 경험과 전문가의 통찰을 통해 비즈니스 전략 수립 능력을 향상시킬 수 있습니다.
소통, 피드백, 갈등 관리 등 효과적인 커뮤니케이션 스킬을 향상시켜 조직 내에서의 리더십을 강조하며, 실전 시나리오와 함께 높은 수준의 커뮤니케이션 마스터로 성장하는데 도움이 될 것입니다. 차세대 리더로 성장하기 위한 태도와 기술을 강화해 주는 과정으로, 사례 분석을 통해 미래 지향적인 전략을 배우고, 현장에서의 경험을 통해 실전 리더십 능력을 향상시킵니다.</t>
  </si>
  <si>
    <t>1	스마트워크란
2	스마트워크의 핵심
3	스마트워크의 4가지 형태
4	스마트워크 시대의 정보보호
5	스마트워크의 디지털 도구
6	스마트워크의 서비스 및 화상회의 보안
7	스마트워크의 인적자산 관리
8	워크다이어트란
9	워크다이어트의 10계명
10	워크다이어트의 업무분류
11	워크다이어트 추진 프로세스 단계
12	워크다이어트의 핵심-워라밸
13	워크다이어트의 성과평가와 협업
14	워크다이어트의 성공추진 요건 서비스 종류
15	업무효율화를 위해 제거해야 할 것
16	워크다이어트 국내외 사례
17	생성형 AI를 이용한 생산성 향상
18	다양한 생성형 AI서비스
19	Gen AI 회사 도입방법과 미래의 업무환경</t>
  </si>
  <si>
    <t>0132:교육 관리자</t>
  </si>
  <si>
    <t>ABA20243001036608</t>
  </si>
  <si>
    <t>한동욱, 신동주, 박병건, 김진국</t>
  </si>
  <si>
    <t>ABA20243001023906</t>
  </si>
  <si>
    <t>기업의 공식, 기업+교육=일잘러</t>
  </si>
  <si>
    <t>ABA20243001036704</t>
  </si>
  <si>
    <t>ABA20243001037098</t>
  </si>
  <si>
    <t>20030306:소셜미디어방송서비스</t>
  </si>
  <si>
    <t>지식기반산업에 종사하는 모든 임직원</t>
  </si>
  <si>
    <t>ABA20243001036746</t>
  </si>
  <si>
    <t>20020110:클라우드플랫폼구축</t>
  </si>
  <si>
    <t>CS현장을 위한 불만제로 솔루션</t>
  </si>
  <si>
    <t>ABA20243001036623</t>
  </si>
  <si>
    <t>ABA20243001036751</t>
  </si>
  <si>
    <t>ABA20243001001897</t>
  </si>
  <si>
    <t>ABA20243001025461</t>
  </si>
  <si>
    <t>ABA20243001036504</t>
  </si>
  <si>
    <t>병원 업무 종사자
의료기관 종사자</t>
  </si>
  <si>
    <t>ABA20243001036739</t>
  </si>
  <si>
    <t>ABA20243000988342</t>
  </si>
  <si>
    <t>ABA20243001001019</t>
  </si>
  <si>
    <t>ABA20243001013889</t>
  </si>
  <si>
    <t>ABA20243001013890</t>
  </si>
  <si>
    <t>ABA20243000988400</t>
  </si>
  <si>
    <t>ABA20243000988381</t>
  </si>
  <si>
    <t>ABA20243000988403</t>
  </si>
  <si>
    <t>ABA20243001001045</t>
  </si>
  <si>
    <t>ABA20243001001055</t>
  </si>
  <si>
    <t>1차시	의료기관 인증기준의 기본가치 및 환자진료체계 이해
2차시	환자안전을 위한 환자확인 및 의사소통 방법
3차시	환자안전을 위한 낙상관리
4차시	환자안전을 위한 욕창관리
5차시	감염예방을 위한 손위생 방법
6차시	검사체계 관리
7차시	고위험환자 관리
8차시	말기환자 관리
9차시	항암화학요법
10차시	의약품 관리
11차시	마약류 관리
12차시	수술 및 마취, 진정관리
13차시	환자의 권리존중 및 보호(1) - 환자의 권리존중과 의무, 환자의 불만 및 고충관리
14차시	환자의 권리존중 및 보호(2) - 취약 환자 관리, 사회복지체계
15차시	질 향상 및 환자안전 활동
16차시	감염관리(1) - 삽입기구, 개인보호장비 감염관리
17차시	감염관리(2) - 소독, 멸균 및 세탁물 관리
18차시	경영 및 조직운영
19차시	인적자원 관리(1) - 인사관리, 노사관계
20차시	인적자원 관리(2) - 직원 안전
21차시	의료기관 시설 및 환경 관리
22차시	의료기관 위험물질의 안전한 관리방법
23차시	의료정보 및 의무기록 관리
24차시	성과관리</t>
  </si>
  <si>
    <t>1. 세계로 가는 단 하나의 로드 맵 : ‘D.E.I’의 여정
2. 같이하는 가치의 실현, 조직 비전과 미션부터 정립하라!
3. 귀하의 직장 내 소통은 안녕하십니까? 형통(亨通) Or 고통(苦通)
4. ‘리더다움’을 위한 바이블 : 코칭 모델과 프로세스의 활용
5. ‘혁신기업’을 위한 바이블 : 학습 지원 코칭을 통한 공동 성장
6. 슬기로운 VUCA 시대 생존법 : 문제해결 프로세스 툴 킷의 활용
7. 필수적인 대화술, 관계의 시작과 경청의 기술
8. 티키타카 대화술, 다양한 질문과 피드백 기술
9. 마스터 클래스로 나아가는 커뮤니케이션 향상 노하우
10. (Skill-up) 1:1 대면 소통 방법 ① : 카운슬링과 진로상담
11. (Skill-up) 1:1 대면 소통 방법 ② : 멘토링
12. 미래 조직 4.0의 실현 : 스마트한 조직의 경력 관리
13. (Base +) 직업 탐색과 정체성 탐구를 위한 생애이론
14. (Basic +) 직업환경 유형과 직업 적응성 이해를 위한 특성요인이론
15. (Core +) 사회적 통찰력과 직업 발달을 위한 핵심 이론 3가지
16. 뉴노멀 시대의 비즈니스 경쟁력 : 역량의 하모니
17. 일 잘하는 사람들이 모여있는 조직에는 뭔가 특별한 것이 있다
18. 고성과 인재 개발, 수요 중심의 역량모델을 개발하라!
19. 맞춤형 인재 개발, 개인의 직무와 성과부터 파악하라!
20. 지역을 넘어, 'D.E.I'로 펼쳐지는 글로벌 인재상의 모습
21. ‘D.E.I’ 기반 비즈니스로 용두용미(龍頭龍尾)한 기업들
22. 기업의 사회적 책임, 지금 알아 두어야 할 ESG 경영의 핵심
23. 커뮤니케이션 마인드 삼박자 : 진정성·긍정성·자기인식
24. 커뮤니케이션 세대공감 : 우리가 나누는 소통의 아름다움
25. 커뮤니케이션 솔루션 : 갈등 상황에서 빛나는 소통 프로세스
26. 전달 능력 만렙, 탁월한 퍼실리테이터가 갖춘 스킬
27. 더 나은 직장 생활을 위한 지름길 : 기업 멘토링과 동기부여법
28. 차세대 리더들이 가져야할 태도와 기술 : 인간존중 마인드와 전략
29. 돋보이는 사례 분석과 모델링 ① 소통 리더십과 칭찬의 기술
30. 돋보이는 사례 분석과 모델링 ② 감성·창의·열정의 기술</t>
  </si>
  <si>
    <t>진료준비, 진료접수, 진료예약, 고객안내를 학습하여 세심하게 의료서비스를 제공할 수 있다.
진료전 설명과 대기 관리의 중요성을 학습하여 현업에 활용할 수 있다.
증명서 발급 안내, 진료비 수납과 의무기록 사본발급, 고객사후관리를 학습하여 현업에 활용할 수 있다.
원내 유괴와 배회를 예방하고, 의사소통이 어려운 환자를 적절하게 지원할 수 있다.
불만관리를 통해 고객의 마음을 헤아리고, 의료기관의 문제점과 취약점을 적극적으로 개선할 수 있다.
치료적 소통관계와 의사소통의 기술을 학습하여 응급환자, 외상환자, 사망환자 가족, 아동환자와 소통할 수 있다.
약물의 이해를 통해 안전한 투약의 기초를 다지고, 주의를 요하는 의약품의 보관과 관리를 학습하여 환자안전을 실천할 수 있다.
검체물 취급방법과 영상검사의 절차를 숙지하여 안전한 검사를 지원할 수 있다.
수술환자, 입원환자, 전과/전동환자, 퇴원환자 관리를 학습하여 현업에 활용할 수 있다.
통증, 낙상, 부동환자에게 위험성이 높은 저온화상과 욕창을 학습하고 환자안위와 안전을 도모할 수 있다.
운반차와 휠체어 이용 시 주의사항을 학습하고 안전한 환자의 이동과 환자교육을 수행할 수 있다.</t>
  </si>
  <si>
    <t>1. OT 및 컴퓨터 일반-Chapter 01 컴퓨터 시스템 (1) - 1
2. 컴퓨터 일반-Chapter 01 컴퓨터 시스템 (1) - 2
3. 컴퓨터 일반-Chapter 02 컴퓨터 시스템 (2)
4. 컴퓨터 일반-Chapter 03 컴퓨터 장치
5. 컴퓨터 일반-Chapter 04 네트워크 ~ Chapter 05 인터넷
6. 컴퓨터 일반-Chapter 06 보안 서비스 ~ Chapter 08멀티미디어
7. 스프레드시트 일반-Chapter 09 입력 및 편집 작업(1)
8. 스프레드시트 일반-Chapter 09 입력 및 편집 작업(2)
9. 스프레드시트 일반-Chapter 10 분석 작업
10. 스프레드시트 일반-Chapter 11 매크로 ~ Chapter 12 차트
11. 스프레드시트 일반-Chapter 13 수식/계산 작업
12. 스프레드시트 실무-Chapter 01 엑셀(Excel) 기본
13. 스프레드시트 실무-Chapter 02 기본작업1-입력 작업
14. 스프레드시트 실무-Chapter 02 기본작업2(1)-서식 작업 
15. 스프레드시트 실무-Chapter 02 기본작업2(2)-서식 작업
16. 스프레드시트 실무-Chapter 02 기본작업3(1)-조건부 서식
17. 스프레드시트 실무-Chapter 02 기본작업3(2)-고급 필터, 텍스트 나누기
18. 스프레드시트 실무-Chapter 03 분석작업(1)-정렬, 부분합
19. 스프레드시트 실무-Chapter 03 분석작업(2)-시나리오
20. 스프레드시트 실무-Chapter 03 분석작업(3)-데이터 통합/표, 목표값 찾기
21. 스프레드시트 실무-Chapter 03 분석작업(4)-피벗 테이블
22. 스프레드시트 실무-Chapter 04 기타작업(1)-매크로
23. 스프레드시트 실무-Chapter 04 기타작업(2)-차트
24. 스프레드시트 실무-Chapter 05 계산작업(1)-수학&amp;통계 함수
25. 스프레드시트 실무-Chapter 05 계산작업(2)-논리 함수
26. 스프레드시트 실무-Chapter 05 계산작업(3)-조건 함수
27. 스프레드시트 실무-Chapter 05 계산작업(4)-문자/선택 함수
28. 스프레드시트 실무-Chapter 05 계산작업(5)-날짜/시간 함수, 자리수 함수
29. 스프레드시트 실무-Chapter 05 계산작업(6)-데이터베이스 함수, 참조 함수
30. 스프레드시트 실무-Chapter 06 예상 기출문제 1회(1)
31. 스프레드시트 실무-Chapter 06 예상 기출문제 1회(2)
32. 스프레드시트 실무-Chapter 06 예상 기출문제 2회(1)
33. 스프레드시트 실무-Chapter 06 예상 기출문제 2회(2)
34. 스프레드시트 실무-Chapter 06 예상 기출문제 3회
35. 스프레드시트 실무-Chapter 06 예상 기출문제 4회
36. 스프레드시트 실무-Chapter 06 예상 기출문제 5회</t>
  </si>
  <si>
    <t>1	영업제안서 작성의 기초와 프로세스
2	영업제안서 작성의 핵심 키워드
3	성공적인 영업제안서 작성과 제안요청서 분석 방법
4	계약의 성공을 이끄는 영업제안서 작성
5	영업제안서 작성의 고수로 만들어 주는 ChatGPT
6	ChatGPT를 활용한 영업제안서 작성과 프레젠테이션 제작
7	ChatGPT 확장 프로그램과 활용 방법
8	이제 이미지 생성은 인공지능으로 해결
9	문서작업의 효율을 100% 상승시키는 인공지능
10	동영상 제작에 도움을 주는 인공지능
11	효과적인 랜딩 페이지 구축을 위한 인공지능
12	나에게 필요한 인공지능 플랫폼 선택하기
13	클라우드와 인공지능을 활용한 서비스
14	영업제안서 작성에 전략적으로 활용하는 인공지능
15	CS 실무자가 알아야 할 인공지능 활용 전략
16	CRM 실무 적용 방안과 챗봇의 역할
17	마케팅에 활용하는 인공지능
18	인공지능으로 완성하는 마케팅의 A to Z
19	인공지능으로 관리하는 인스타그램 &amp; 유튜브</t>
  </si>
  <si>
    <t>기업 및 조직 내 경력개발 코칭 역할 수행자
기업이나 기관의 부서 및 팀구성원의 업무수행역량 증진을 담당하는 팀장급 임직원
업무수행역량 증진에 관심있는 팀원급 임직원</t>
  </si>
  <si>
    <t>ABA20243001013899</t>
  </si>
  <si>
    <t>ABA20243001013897</t>
  </si>
  <si>
    <t>ABA20243001013906</t>
  </si>
  <si>
    <t>ABA20243001013907</t>
  </si>
  <si>
    <t>ABA20243001013917</t>
  </si>
  <si>
    <t>ABA20243001013947</t>
  </si>
  <si>
    <t>ABA20243001013929</t>
  </si>
  <si>
    <t>ABA20243001013893</t>
  </si>
  <si>
    <t>ABA20243001013911</t>
  </si>
  <si>
    <t>ABA20243001013915</t>
  </si>
  <si>
    <t>ABA20243001013922</t>
  </si>
  <si>
    <t>ABA20243001013927</t>
  </si>
  <si>
    <t>전 산업군 / 전 직무 / 전 계층</t>
  </si>
  <si>
    <t>ABA20243001013903</t>
  </si>
  <si>
    <t>개발사</t>
  </si>
  <si>
    <t>CP사</t>
  </si>
  <si>
    <t>과정명</t>
  </si>
  <si>
    <t>소분류</t>
  </si>
  <si>
    <t>등급</t>
  </si>
  <si>
    <t>대분류</t>
  </si>
  <si>
    <t>평가</t>
  </si>
  <si>
    <t>대기업</t>
  </si>
  <si>
    <t>훈련비</t>
  </si>
  <si>
    <t>난이도</t>
  </si>
  <si>
    <t>대규모</t>
  </si>
  <si>
    <t>진위</t>
  </si>
  <si>
    <t>교수진</t>
  </si>
  <si>
    <t>인터넷</t>
  </si>
  <si>
    <t>의료</t>
  </si>
  <si>
    <t>단답</t>
  </si>
  <si>
    <t>마케팅</t>
  </si>
  <si>
    <t>발표일</t>
  </si>
  <si>
    <t>최종</t>
  </si>
  <si>
    <t>중간</t>
  </si>
  <si>
    <t>행정</t>
  </si>
  <si>
    <t>번호</t>
  </si>
  <si>
    <t>서술</t>
  </si>
  <si>
    <t>B</t>
  </si>
  <si>
    <t>적합</t>
  </si>
  <si>
    <t>총</t>
  </si>
  <si>
    <t>선다</t>
  </si>
  <si>
    <t>이심사</t>
  </si>
  <si>
    <t/>
  </si>
  <si>
    <t>C</t>
  </si>
  <si>
    <t>F</t>
  </si>
  <si>
    <t>유</t>
  </si>
  <si>
    <t>4시간</t>
  </si>
  <si>
    <t>리더십</t>
  </si>
  <si>
    <t>DT</t>
  </si>
  <si>
    <t>과제</t>
  </si>
  <si>
    <t>환급금</t>
  </si>
  <si>
    <t>부적합</t>
  </si>
  <si>
    <t>A</t>
  </si>
  <si>
    <t>6시간</t>
  </si>
  <si>
    <t>경영</t>
  </si>
  <si>
    <t>무</t>
  </si>
  <si>
    <t>자부담</t>
  </si>
  <si>
    <t>-</t>
  </si>
  <si>
    <t>개발</t>
  </si>
  <si>
    <t>OA</t>
  </si>
  <si>
    <t>법무</t>
  </si>
  <si>
    <t>자체</t>
  </si>
  <si>
    <t>중분류</t>
  </si>
  <si>
    <t>회계</t>
  </si>
  <si>
    <t>보육</t>
  </si>
  <si>
    <t>교육원</t>
  </si>
  <si>
    <t>o</t>
  </si>
  <si>
    <t>O</t>
  </si>
  <si>
    <t>직군</t>
  </si>
  <si>
    <t>직무</t>
  </si>
  <si>
    <t>자격</t>
  </si>
  <si>
    <t>코칭</t>
  </si>
  <si>
    <t>1.시설경비 실무
2.순찰안전점검
3.보안장비 사용법
4.테러대응 및 폭발물 처리 요령 (1)
5.테러대응 및 폭발물 처리 요령 (2)
6.테러대응 및 폭발물 처리 요령 (3)</t>
  </si>
  <si>
    <t xml:space="preserve"> 의료기관 인증기준에 맞추어 의료서비스를 제공할 수 있다.
- 의료기관에서 꼭 교육받아야 하는 필수 교육을 이수하여 의료인이 갖추어야 할 기본 자세를 확립할 수 있다.​​</t>
  </si>
  <si>
    <t>주식회사 엘포씨 평생교육원</t>
  </si>
  <si>
    <t>누구나 쉽게 배우는 인공지능</t>
  </si>
  <si>
    <t>직무의 정석- 커뮤니케이션</t>
  </si>
  <si>
    <t>20010107:빅데이터기획</t>
  </si>
  <si>
    <t>02010302:고객관리</t>
  </si>
  <si>
    <t>윤가영, 김수진, 손예진</t>
  </si>
  <si>
    <t>20010103:정보기술기획</t>
  </si>
  <si>
    <t>0151:영업·판매 관리자</t>
  </si>
  <si>
    <t>06010202:병원안내</t>
  </si>
  <si>
    <t>재활치료와 건강관리의 이해</t>
  </si>
  <si>
    <t>03010101:창구사무</t>
  </si>
  <si>
    <t>성공하는 리더의 대화 법칙</t>
  </si>
  <si>
    <t>06010201:병원행정</t>
  </si>
  <si>
    <t>02030201:회계·감사</t>
  </si>
  <si>
    <t>김수민, 박수현, 오일기</t>
  </si>
  <si>
    <t>10030102:전자상거래</t>
  </si>
  <si>
    <t>0241:광고·홍보 전문가</t>
  </si>
  <si>
    <t>04030101:경력지도</t>
  </si>
  <si>
    <t>05010201:지식재산관리</t>
  </si>
  <si>
    <t>06020201:임상간호</t>
  </si>
  <si>
    <t>20010501:IT기술영업</t>
  </si>
  <si>
    <t>20010105:빅데이터분석</t>
  </si>
  <si>
    <t>0122:경영지원 관리자</t>
  </si>
  <si>
    <t>6153:온라인 판매원</t>
  </si>
  <si>
    <t>0222:인사·노무 전문가</t>
  </si>
  <si>
    <t>10030202:방문판매</t>
  </si>
  <si>
    <t>한국고용
직업분류(KECO)</t>
  </si>
  <si>
    <t>04030102:기업교육</t>
  </si>
  <si>
    <t>0261:기획·마케팅 사무원</t>
  </si>
  <si>
    <t>02020302:사무행정</t>
  </si>
  <si>
    <t>02010101:경영기획</t>
  </si>
  <si>
    <t>1343:정보시스템 운영자</t>
  </si>
  <si>
    <t>10030201:매장판매</t>
  </si>
  <si>
    <t>한동욱, 허지욱, 김금란</t>
  </si>
  <si>
    <t>특수경비원 등 경비업 종사자</t>
  </si>
  <si>
    <t>일반경비원 등 경비업 종사자</t>
  </si>
  <si>
    <t>이선호, 신재혁, 강천국</t>
  </si>
  <si>
    <t>[2024기업직업훈련카드]재활치료와 건강관리의 이해</t>
  </si>
  <si>
    <t>[2024기업직업훈련카드]진짜 '나'를 세우는 코칭스킬</t>
  </si>
  <si>
    <t>[2024기업직업훈련카드]성공하는 리더의 대화 법칙</t>
  </si>
  <si>
    <t>[2024기업직업훈련카드]Tip! Tok! 병원직무교육</t>
  </si>
  <si>
    <t>[2024기업직업훈련카드]고객의 마음을 움직이는 제안전략</t>
  </si>
  <si>
    <t>중소기업의 영업비밀 보호의 필요성을 이해하고 지식재산권에 대한 학습이 필요한 임직원 ​</t>
  </si>
  <si>
    <t>마케팅 사례로 배우는 빅데이터 기초와 비즈니스 활용</t>
  </si>
  <si>
    <t>[직무 새로고침] 재무제표를 알면 비즈니스가 通한다</t>
  </si>
  <si>
    <t>디지털 융합 업그레이드! 사물인터넷 A to Z 가이드</t>
  </si>
  <si>
    <t>2026-11-05</t>
  </si>
  <si>
    <t>고객지원(CS)</t>
  </si>
  <si>
    <t>이심사 유효기간</t>
  </si>
  <si>
    <t>NCS소분류 코드</t>
  </si>
  <si>
    <t>NCS 소분류 코드명</t>
  </si>
  <si>
    <t>정보기술전략·계획</t>
  </si>
  <si>
    <t>1. 매출 상승의 시작! 소셜 미디어 마케팅 기획 개요
2. 효과적인 소셜 미디어 마케팅 전략을 위한 채널 기획
3. 효과적인 소셜 미디어 마케팅 전략을 위한 콘텐츠 기획
4. 소셜 미디어 마케팅 초보를 위한 채널 운영 노하우
5. 소셜 미디어 마케팅 초보를 위한 콘텐츠 분석 노하우
6. 인스타그램 마케팅 시작을 위한 가이드
7. 본격! 실무에서 활용하는 인스타그램 마케팅 전략 - 1
8. 본격! 실무에서 활용하는 인스타그램 마케팅 전략 - 2
9. 팔로워를 늘리는 효과적인 인스타그램 콘텐츠 개발 방법 - 1
10. 팔로워를 늘리는 효과적인 인스타그램 콘텐츠 개발 방법 - 2
11. 인스타그램 콘텐츠의 품격을 높이는 노하우
12. 인스타그램 마케팅 성공을 위한 주의 사항 A to Z
13. 유튜브 마케팅 시작을 위한 가이드
14. 실전! 브랜드 가치를 올리는 유튜브 마케팅 전략 - 1
15. 실전! 브랜드 가치를 올리는 유튜브 마케팅 전략 - 2
16. 구독과 좋아요를 부르는 유튜브 콘텐츠 개발 방법 - 1
17. 구독과 좋아요를 부르는 유튜브 콘텐츠 개발 방법 - 2
18. 조회 수 상승을 위한 유튜브 계정 운영 관리 노하우
19. 유튜브 마케팅 성공을 위한 주의 사항 A to Z
20. 매력적인 소셜 미디어 콘텐츠를 위한 영상·음향 제작 - 1
21. 매력적인 소셜 미디어 콘텐츠를 위한 영상·음향 제작 - 2
22. 마케팅 콘텐츠 개발은 이제 AI가 한다
23. 콘텐츠 제작을 위한 AI 기초 지식 파악하기
24. 첫 번째 콘텐츠 제작 파트너 ChatGPT - 1
25. 첫 번째 콘텐츠 제작 파트너 ChatGPT - 2
26. AI의 기능을 200% 활용하는 콘텐츠 제작 전략 - 1
27. AI의 기능을 200% 활용하는 콘텐츠 제작 전략 - 2
28. 소셜 미디어 채널 운영을 위한 요점 정리
29. 소비자의 눈과 귀를 사로잡는 소셜 미디어 라이브 운용 방법 - 1
30. 소비자의 눈과 귀를 사로잡는 소셜 미디어 라이브 운용 방법 - 2</t>
  </si>
  <si>
    <t>교육비
(총액)</t>
  </si>
  <si>
    <t>학습내용
(목차)</t>
  </si>
  <si>
    <t>한국고용직업분류</t>
  </si>
  <si>
    <t>훈련과정등급(신청)</t>
  </si>
  <si>
    <t>6156:방문 판매원</t>
  </si>
  <si>
    <t>2024년 06차</t>
  </si>
  <si>
    <t>훈련과정등급(인정)</t>
  </si>
  <si>
    <t>CP사
수수료(%)</t>
  </si>
  <si>
    <t>NCS 훈련분류</t>
  </si>
  <si>
    <t>1. 메타버스 개념 장착!
2. 메타버스 역사와 개념의 진화
3. 메타버스의 생태계
4. 메타버스를 향한 기업들 탑승 러쉬
5. 메타버스 비즈니스 분야
6. 메타버스 정책과 활용 사례
7. 메타버스 경제학
8. 메타버스 마케팅
9. 메타버스의 플랫폼과 콘텐츠의 이해
10. 메타버스를 주도하는 플랫폼 
11. 메타버스 플랫폼에 입장해 보기
12. 메타버스를 구현하는 기술 VR(가상현실)
13. 메타버스를 구현하는 기술 AR(증강현실)
14. 메타버스를 구현하는 기술 MR과 XR
15. 메타버스를 체험하기 위한 디바이스
16. 메타버스 경제의 핵심 기술 블록체인
17. 메타버스 경제의 핵심 기술 NFT. 1
18. 메타버스 경제의 핵심 기술 NFT. 2
19. 메타버스의 신인류 디지털 휴먼
20. 메타버스와 인공지능 기술의 융합
21. 메타버스의 인프라의 기둥 사물인터넷
22. 메타버스 세계를 만드는 핵심 엔진 유니티와 언리얼
23. 디지털 주권 시대 웹 3.0 
24. 메타버스와 5G 기술 융합
25. 메타버스, NFT 저작권
26. 실감형 콘텐츠 휴먼팩터
27. 메타버스의 가상부동산
28. 산업계의 메타버스 디지털 트윈 1
29. 산업계의 메타버스 디지털 트윈 2
30. 산업계의 메타버스 디지털 트윈 3</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</si>
  <si>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</si>
  <si>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1. 워라벨에 대한 직장인의 통념과 직업가치관
2. 직장인이 겪는 직무 문제와 개인적 문제
3. 문제해결의 기초, 어떤 관점에서 문제를 바라보는가
4. 현장에서 바로 적용할 수 있는 문제해결 사고력
5. Skill-plus! 문제해결을 위한 자료구조와 정렬
6. 경력지도의 추진력을 더하는 진단과 프로그램
7. 경력지도 매뉴얼 작성의 모든 것
8. 경력코칭의 근간을 이루는 심리학 기초
9. 경력코칭 대상자의 학습을 위한 교육학 기초
10. 실무자 학습지원을 위한 체계적인 마케팅
11. 커리어코칭의 탁월한 설계와 완벽한 실행
12. 탁월한 커리어코칭을 위한 핵심 가이드
13. 개인과 조직의 미래를 바꾸는 '코칭다움'의 조건
14. 변혁적인 팀의 인간관계를 위한 의사소통법
15. 롱런하는 직장인의 커뮤니케이션 기술 엿보기
16. 환경에 적응하는 유기적 조직개발의 실제
17. 경영진과 실무자를 위한 역량모델의 선택
18. 경영진과 실무자를 위한 역량기반 교육기획
19. 센스있는 직장인의 브리핑 기술 엿보기
20. 승진을 부르는 회의 스피치 기술 엿보기
21. 뉴노멀 시대, 조직에 필요한 리더상에 대한 고찰
22. 팀 활성화를 위해 리더십 키워드를 선정하라 ①
23. 팀 활성화를 위해 리더십 키워드를 선정하라 ②
24. 사람 중심 VS 일 중심, 당신은 어떤 리더인가?
25. 삶의 밸런스를 조절하는 시간관리 법칙
26. 탁월한 성과를 위한 첫걸음, 자기이해 ①
27. 탁월한 성과를 위한 첫걸음, 자기이해 ②
28. 조직에 활기를 불어 넣는 기업상담의 이해
29. 지속가능한 조직의 집단상담과 교육의 실제
30. 팀빌딩을 원한다면 치명적 함정에서 탈출하라</t>
  </si>
  <si>
    <t>1	변화와 성장을 극대화하는 코칭 패러다임
2	변혁적 조직문화를 원한다면 목표부터 설정하라!
3	"건강한 삶을 목표로 한 코칭 이론의 이해
part 1. 정신역동 관점"
4	"건강한 삶을 목표로 한 코칭 이론의 이해
part 2. 행동주의, 인지행동주의 관점"
5	"건강한 삶을 목표로 한 코칭 이론의 이해
part 3. 긍정심리학 관점"
6	리더의 소프트 역량을 강화하는 코칭 스킬
7	탁월한 지도력은 ‘알아차림’의 공간에서 펼쳐진다
8	새롭고 혁신적인 행동이 가능한 것을 찾아라!
9	메타 뷰(meta-view)로 계획수립을 지원하라!
10	신뢰감 UP! 임파워링으로 주는 마지막 임팩트
11	글로벌 기업을 실현하는 리더십 파이프라인
12	CID-CLEAR 관계 프로세스를 활용한 팀 코칭
13	고(高) 성과 팀 구현을 위한 5가지 규율
14	더 넓은 비즈니스 생태계와 협력하라!
15	21세기 리더가 가져야 할 가치관과 비전
16	‘리더다움’의 조건을 성립시키는 자기관리법
17	"당신은 어떤 유형의 리더입니까?
part 1. 변혁적 &amp; 카리스마적 리더십"
18	"당신은 어떤 유형의 리더입니까?
part 2. 서번트 &amp; 진정성 &amp; 공유 리더십"
19	업무의 능동성과 효율성을 높여주는 핵심 열쇠
20	동기부여를 부르는 마법사로 거듭나라!
21	세계적 업적을 세운 권위자들의 리더십 모델
22	세계적 업적을 세운 권위자들의 리더십 이론
23	직업 세계 탐구, 4차 산업혁명부터 이해하라!
24	탁월한 경력 지도의 첫 걸음, 커리어 이론의 이해
25	현명한 직장인의 경력관리와 경력개발
26	경력 주기에 따른 코칭 기법과 시사점
27	개인 역량 진단방법과 도구 선정의 실제
28	상담의 기초, 리더의 역할과 자질 그리고 전문성
29	상대에 대한 이해와 평가 그리고 관계 형성
30	커뮤니케이션을 통한 상호작용과 효과성 평가</t>
  </si>
  <si>
    <t>1. episode 1. 고객 불만과 서비스의 한계 
2. episode 2. 고객의 기대는 진화한다 
3. episode 3. 고객 불만은 예방이 먼저다 
4. episode 4. 고객과 관계를 형성하라 
5. episode 5. 마음의 벽을 허무는 친밀감 구축 
6. episode 6. 라포로 고객 두려움 잠재우기 
7. episode 7. 불확실성을 줄이는 잘 듣기 
8. episode 8. 고객의 의심과 불안감 수용하기 
9. episode 9. 두터운 신의를 쌓는 신뢰감 형성 
10. episode 10. 질문으로 문제 파악하기 
11. episode 11. 스토리텔링으로 제안하기 
12. episode 12. YES를 이끌어내는 질문하기 
13. episode 13. 남다른 기억을 만드는 차별화
14. episode 14. 개성있는 서비스로 특별함 만들기
15. episode 15. 고객지향적 표현법 사용하기
16. episode 16. 재미와 유머 활용하기</t>
  </si>
  <si>
    <t>메타버스의 활용, 거울 세계를 가능하게 하는 디지털 트윈</t>
  </si>
  <si>
    <t>혁신의 시대, 인공지능 서비스로 미래의 중심에 서다!</t>
  </si>
  <si>
    <t>1. 패러다임 대이동! 이제는 평생직업을 위한 경력개발이 필요하다
2. 스마트워크 시대에 발맞춘 경력개발의 개념을 이해하라
3. 개인과 조직의 동반 성장을 위한 경력개발의 이해
4. 경력개발 코칭! 관련 이론을 통해 전략적으로 접근하라
5. 디지털 코칭! 스마트워크를 통한 휴먼 에러 극복과 경력개발 방법
6. 클라우드 기반 스마트워크, 코칭을 위한 새로운 도구가 되다
7. 스마트워크의 미래! 메타버스의 역할과 가능성
8. 스마트워크를 위한 ChatGPT 시작 가이드
9. 경력개발까지 지원한다! ChatGPT의 실무 활용 방안
10. ChatGPT 실무 활용 마스터! 프롬프트 엔지니어링의 개념
11. ChatGPT 실무 활용 마스터! 프롬프트 엔지니어링의 적용
12. ChatGPT 확장 프로그램으로 스마트워크 업그레이드
13. 코칭 리더의 기초 가이드! 코칭 언어 개념과 활용
14. 코칭 언어 스킬! 기분이 태도가 되지 않게 하는 방법
15. 실무자의 코칭 능력 향상을 위한 경청의 이해
16. 실무자의 코칭 기법 향상을 위한 경청의 적용
17. 코칭 성공의 비결! 효과적인 질문 개념과 활용법
18. 실무 코칭의 심화! 강력한 질문을 활용하라
19. 실전 코칭 스킬! 성공적인 피드백을 위한 인정 방법
20. 실전 코칭 스킬! 효과적인 피드백을 위한 칭찬 방법
21. 코칭 실무 적용 백서! 코칭의 형식과 유형 이해
22. 코칭 실무 적용 백서! 코칭의 형태와 이론 파악
23. 실무자를 위한 R-GROW 코칭 모델의 개념 이해
24. 실무자를 위한 R-GROW 코칭 모델의 활용 방법
25. 경력개발을 위한 역량 강화! 의사소통을 통한 코칭 리더십
26. 리더십 패러다임 변화에 앞장서라! 코칭 리더의 이해
27. 조직의 성공을 결정하는 코칭 리더의 의사결정 방법
28. 코칭 리더십 강화! 구성원과 함께 성장하라
29. 코칭 리더의 조직 내 갈등 해결 노하우</t>
  </si>
  <si>
    <t>[CS 웹툰] 업무를 반으로 줄이는 친한 고객 만들기</t>
  </si>
  <si>
    <t>[한끝] 컴퓨터활용능력 2급 올인원 (필기 + 실기)</t>
  </si>
  <si>
    <t>영업으로 살아남는 Secret 비법Ⅱ 세일즈 ABC</t>
  </si>
  <si>
    <t>고객과 대화로 문제가 해결되지 않는다면, 당신의 CS언어를 점검해 볼 필요가  있다. 서비스를 위한 CS화법을 통해 감정노동의 피해자가 아닌 감정능력자, 서비스능력자로 긍정적인 관점을 갖고, 커뮤니케이션 상의 불필요한 오해와 미숙한 처리 방식을 개선하여 고객과 당당한 소통을 할 수 있도록 구성하였다.</t>
  </si>
  <si>
    <t>경력개발의 새로운 패러다임을 이해한다.
새롭게 도입되는 업무 방식을 이해하고, 이에 따른 경력개발의 방향성을 알아본다.
주요 디지털 기술의 개념을 파악하고, 인공지능 챗봇 ChatGPT의 실무 적용 방안을 알아본다.
조직문화 개선과 경력개발 및 역량 강화를 위해 실무에 코칭을 도입하는 방법을 알아본다.</t>
  </si>
  <si>
    <t>1. 컴퓨터활용능력 2급 필기 시험 과목인 컴퓨터 일반, 스프레드시트 일반과 컴퓨터활용능력 2급 실기 시험 과목인 스프레드시트 실무 활용 능력을 함양하여 컴퓨터활용능력 2급 자격증 취득을 목표로 한다.
2. 사무행정 처리에 수반되는 스프레드시트를 활용하여 사무 문서 작성 업무를 수행하는 능력을 함양한다.</t>
  </si>
  <si>
    <t>소셜 미디어 마케팅 전략을 위한 콘텐츠·채널 기획 및 운영 방법을 살펴본다.
인스타그램·유튜브를 통해 소셜 미디어 플랫폼을 활용한 마케팅 방법을 알아본다.
마케팅에 활용되는 콘텐츠 제작 시 인공지능을 어떻게 활용할 수 있는지 살펴본다.
소셜 미디어 라이브 운용을 위해 알아야 하는 기초 지식을 학습한다.</t>
  </si>
  <si>
    <t>[2024기업직업훈련카드]소통과 공감으로 조직을 활성화하라</t>
  </si>
  <si>
    <t>한동욱, 이승훈, 정명일, 신동주, 박병건, 소유미, 김금란</t>
  </si>
  <si>
    <t>김옥미, 안정옥, 이점희, 임정옥, 정명숙, 신재혁, 강천국</t>
  </si>
  <si>
    <t>신동주, 박병건, 소유미, 정진섭, 김진국, 김금란, 김재현</t>
  </si>
  <si>
    <t>4차산업&amp;GPT 시대! 새로 배우는 우리회사 정보보호 가이드</t>
  </si>
  <si>
    <t>개별 맞춤형 의료시대, 빅데이터로 구현하는 스마트 헬스케어</t>
  </si>
  <si>
    <t>신동주, 박병건, 소유미, 김금란, 정진섭, 김진국, 고동호</t>
  </si>
  <si>
    <t>[2024기업직업훈련카드]의료기관 종사자라면 알아야 할 핵심직무</t>
  </si>
  <si>
    <t>The 블루오션! 미래 의료산업을 이끌어갈 디지털 헬스케어</t>
  </si>
  <si>
    <t>일타 전략가: 교육! 나도 키우고 회사도 키우는 최고의 전략</t>
  </si>
  <si>
    <t>커리어와 리더십을 모두 책임지는 Auto Work 코칭스킬!</t>
  </si>
  <si>
    <t>20011001:디지털트윈기획</t>
  </si>
  <si>
    <t>기획을 알아야 비즈니스가 된다</t>
  </si>
  <si>
    <t>5501:요양 보호사 및 간병인</t>
  </si>
  <si>
    <t>3079:기타 보건·의료 종사원</t>
  </si>
  <si>
    <t>08030204:광고콘텐츠제작</t>
  </si>
  <si>
    <t>이송, 김문선, 신재혁, 강천국</t>
  </si>
  <si>
    <t>07010202:일상생활기능지원</t>
  </si>
  <si>
    <t>소통과 공감으로 조직을 활성화하라</t>
  </si>
  <si>
    <t>커뮤니케이션 마스터의 세일즈 레시피</t>
  </si>
  <si>
    <t>06010109:의지보조기제작·관리</t>
  </si>
  <si>
    <t>0262:인사·교육·훈련 사무원</t>
  </si>
  <si>
    <t>02010301:마케팅전략기획</t>
  </si>
  <si>
    <t>20010108:핀테크기술기획</t>
  </si>
  <si>
    <t>진짜 '나'를 세우는 코칭스킬</t>
  </si>
  <si>
    <t>나의 성장을 넘어 조직의 리더되기</t>
  </si>
  <si>
    <t>19030904:의료기기연구개발</t>
  </si>
  <si>
    <t>20010702:인공지능서비스기획</t>
  </si>
  <si>
    <t>1332:응용 소프트웨어 개발자</t>
  </si>
  <si>
    <t>20010601:정보보호관리·운영</t>
  </si>
  <si>
    <t>요양기관 종사자를 위한 핵심직무교육</t>
  </si>
  <si>
    <t>기업의 핵심가치 마케팅 A to Z</t>
  </si>
  <si>
    <t>Tip! Tok! 병원직무교육</t>
  </si>
  <si>
    <t>고객의 마음을 움직이는 제안전략</t>
  </si>
  <si>
    <t>요양기관 실무자를 위한 직무매뉴얼</t>
  </si>
  <si>
    <t>신재혁, 강천국, 오일기, 김용정</t>
  </si>
  <si>
    <t>박병건, 소유미, 김금란, 최종근</t>
  </si>
  <si>
    <t>3주기 병원 핵심직무 역량 강화</t>
  </si>
  <si>
    <t>간호사가 꼭 알아야 할 현장 실무</t>
  </si>
  <si>
    <t>무조건 팔리는 세일즈 퍼포먼스 스킬</t>
  </si>
  <si>
    <t>금융인이 알아야 할 금융소비자보호</t>
  </si>
  <si>
    <t>20010106:IoT융합서비스기획</t>
  </si>
  <si>
    <t>5420:경비원(건물 관리원)</t>
  </si>
  <si>
    <t>2026-04-07</t>
  </si>
  <si>
    <t>2024-04-08</t>
  </si>
  <si>
    <t>2024년 02차</t>
  </si>
  <si>
    <t>3040:간호사</t>
  </si>
  <si>
    <t>02020101:총무</t>
  </si>
  <si>
    <t>2024년 01차</t>
  </si>
  <si>
    <t>2024-02-22</t>
  </si>
  <si>
    <t>2026-02-21</t>
  </si>
  <si>
    <t>6121:기술 영업원</t>
  </si>
  <si>
    <t>1344:웹 운영자</t>
  </si>
  <si>
    <t>2024년 05차</t>
  </si>
  <si>
    <t>2024-09-09</t>
  </si>
  <si>
    <t>6151:상점 판매원</t>
  </si>
  <si>
    <t>2026-09-08</t>
  </si>
  <si>
    <t>2024-07-17</t>
  </si>
  <si>
    <t>02010201:PR</t>
  </si>
  <si>
    <t>2024년 04차</t>
  </si>
  <si>
    <t>0321:은행 사무원</t>
  </si>
  <si>
    <t>2026-07-16</t>
  </si>
  <si>
    <t>정진섭, 정운영</t>
  </si>
  <si>
    <t>0271:회계 사무원</t>
  </si>
  <si>
    <t>2220:법률 사무원</t>
  </si>
  <si>
    <t>11010101:보안</t>
  </si>
  <si>
    <t>2026-05-23</t>
  </si>
  <si>
    <t>2024년 03차</t>
  </si>
  <si>
    <t>2024-05-24</t>
  </si>
  <si>
    <t>커뮤니케이션 레볼루션, 기업의 미래를 설계하다</t>
  </si>
  <si>
    <t>탈중앙화 글로벌 금융 네트워크(비트코인)의 이해</t>
  </si>
  <si>
    <t>[직무 새로고침] 원가를 알면 비즈니스가 通한다</t>
  </si>
  <si>
    <t>의료기관 종사자가 알아야 할 의료기술 트렌드</t>
  </si>
  <si>
    <t>04020201:평생교육프로그램 기획·개발·평가</t>
  </si>
  <si>
    <t>탁월한 성과를 이끌어내는 조직 코칭과 리더십 향상</t>
  </si>
  <si>
    <t>병원 전반적인 업무에 대해 설명할 수 있다.</t>
  </si>
  <si>
    <t>1339:기타 컴퓨터 전문가 및 소프트웨어 전문가</t>
  </si>
  <si>
    <t>비즈니스 성공을 위한 전략, 소셜미디어 마케팅</t>
  </si>
  <si>
    <t>상황을 바꾸는 말의 힘! 당당한 CS 대화법</t>
  </si>
  <si>
    <t>회사를 살리는 유튜브&amp;인스타그램 소셜미디어 마케팅</t>
  </si>
  <si>
    <t>온택트 시대! 고객만족 e-비즈니스로 무장하라!</t>
  </si>
  <si>
    <t>임직원 필수 잇템, 성공을 부르는 비즈니스 역량</t>
  </si>
  <si>
    <t>성공 기업의 1급 비밀, 갈등관리 역량과 혁신</t>
  </si>
  <si>
    <t>회사를 보호하는 힘! 영업비밀&amp;지식재산권&amp;정보보호</t>
  </si>
  <si>
    <t>업무 효율화와 혁신 이루고자 하는 모든 직장인 ​</t>
  </si>
  <si>
    <t>전사원이 알아야 할 필수 4차산업 기술 - 빅데이터</t>
  </si>
  <si>
    <t>1. 조직 활성화의 핵심, 기업문화에 대한 이해와 방향성
2. 지속가능한 기업문화, 권력이 아닌 존재로서의 품격 유지
3. 21세기 새로운 패러다임과 역량 강화를 위한 코칭의 이해
4. 서로 신뢰하는 파트너십을 기반으로 한 코칭의 구성요인
5. 기업문화의 촉매제, 구성원의 행동 변화를 계획하라!
6. 행복과 강점으로 주도적인 인재를 만드는 긍정심리의 힘(力)
7. 조직 역동성의 재료가 되는 개인의 다양성을 분석하라!
8. 개인과 조직의 성과 달성, 똑똑한(SMART) 목표부터 설정하라!
9. 모든 관계의 시작, 소통의 참된 모습부터 파악하라!
10. 공감을 이끌어내는 소통의 알아차림과 준비 단계
11. 인간관계를 부드럽게 만드는 대화의 관점과 센스
12. 커뮤니케이션이 힘든 당신에게 내리는 3가지 처방서
13. 자아 발견! 신념 진단과 내적 갈등을 해결하기 위한 도구
14. 진정한 우월감을 가지고 타인과 협업하기 위한 도구
15. 아이디어부터 재해석까지, 소통의 고수가 되기 위한 도구
16. 히든카드! 의사소통의 90%는 비언어적 메시지다
17. 현대인에게 묻는 워라밸과 커리어 코칭의 필요성
18. 자기이해를 통한 셀프 진단과 처방이 가능한 조직의 구현
19. 커리어 포지셔닝, 다중지능과 경력 닻으로 설정하라!
20. 고민타파! 대화 모델과 사례로 살펴보는 K-직딩 솔루션
21. Speak up! 다양성에 생명을 불어넣는 조직커뮤니케이션
22. 처세(處世)의 기술, 상대별 화법과 화제를 전환하라! part 1. 상하관계
23. 처세(處世)의 기술, 상대별 화법과 화제를 전환하라! part 2. 동료관계, 유형별 전략
24. 격려와 칭찬의 메시지로 개인의 잠재능력을 끌어올려라!
25. 긍정적인 메시지로 일의 가치와 회복탄력성을 높여라!
26. 문제 해결을 원한다면 가치를 담은 메시지를 제시하라!
27. 상대와의 거리감을 좁히는 첫 걸음 ① 정신분석 이론
28. 상대를 관찰하고, 인정하는 첫 걸음 ② 인간중심, 행동주의 이론
29. 상대방의 심리 치유를 위한 이론적 첫 걸음 ③ 정서·인지행동치료
30. 올바른 연결성을 만들고 싶다면 기업상담을 운영하라!</t>
  </si>
  <si>
    <t>NCS훈련</t>
  </si>
  <si>
    <t>훈련대상</t>
  </si>
  <si>
    <t>차시
수</t>
  </si>
  <si>
    <t>우선지원</t>
  </si>
  <si>
    <t>조정
계수</t>
  </si>
  <si>
    <t>총점 비율</t>
  </si>
  <si>
    <t>중간평가</t>
  </si>
  <si>
    <t>내용
전문가</t>
  </si>
  <si>
    <t>총 문항</t>
  </si>
  <si>
    <t>최종평가</t>
  </si>
  <si>
    <t>출제
문항</t>
  </si>
  <si>
    <t>과정분류</t>
  </si>
  <si>
    <t>평가
시간</t>
  </si>
  <si>
    <t>총
문항</t>
  </si>
  <si>
    <t>과정소개</t>
  </si>
  <si>
    <t>훈련목표</t>
  </si>
  <si>
    <t>발급코드</t>
  </si>
  <si>
    <t>심사차수</t>
  </si>
  <si>
    <t>개발
년월</t>
  </si>
  <si>
    <t>신청유형</t>
  </si>
  <si>
    <t>25시간</t>
  </si>
  <si>
    <t>NCS분류</t>
  </si>
  <si>
    <t>37시간</t>
  </si>
  <si>
    <t>훈련기관명</t>
  </si>
  <si>
    <t>17시간</t>
  </si>
  <si>
    <t>NCS과정구분</t>
  </si>
  <si>
    <t>경영전략</t>
  </si>
  <si>
    <t>30시간</t>
  </si>
  <si>
    <t>34시간</t>
  </si>
  <si>
    <t>13시간</t>
  </si>
  <si>
    <t>경영/기획</t>
  </si>
  <si>
    <t>유효기간</t>
  </si>
  <si>
    <t>총
시간</t>
  </si>
  <si>
    <t>NCS 적용</t>
  </si>
  <si>
    <t>NCS 비적용</t>
  </si>
  <si>
    <t>21시간</t>
  </si>
  <si>
    <t>훈련분량</t>
  </si>
  <si>
    <t>과정심사</t>
  </si>
  <si>
    <t>최종심사결과</t>
  </si>
  <si>
    <t>심사구분</t>
  </si>
  <si>
    <t>특화심사명</t>
  </si>
  <si>
    <t>20시간</t>
  </si>
  <si>
    <t>31시간</t>
  </si>
  <si>
    <t>의료/보건</t>
  </si>
  <si>
    <t>대상한정</t>
  </si>
  <si>
    <t>산업공통</t>
  </si>
  <si>
    <t>A · B</t>
  </si>
  <si>
    <t>26시간</t>
  </si>
  <si>
    <t>커뮤니케이션</t>
  </si>
  <si>
    <t>산업전문</t>
  </si>
  <si>
    <t>법정필수</t>
  </si>
  <si>
    <t>조정계수</t>
  </si>
  <si>
    <t>경영기획</t>
  </si>
  <si>
    <t>020103</t>
  </si>
  <si>
    <t>020302</t>
  </si>
  <si>
    <t>생산관리</t>
  </si>
  <si>
    <t>의료기술지원</t>
  </si>
  <si>
    <t>IT자격</t>
  </si>
  <si>
    <t>기술영업</t>
  </si>
  <si>
    <t>020101</t>
  </si>
  <si>
    <t>020203</t>
  </si>
  <si>
    <t>060102</t>
  </si>
  <si>
    <t>200102</t>
  </si>
  <si>
    <t>병원행정</t>
  </si>
  <si>
    <t>정보기술개발</t>
  </si>
  <si>
    <t>020401</t>
  </si>
  <si>
    <t>비즈니스스킬</t>
  </si>
  <si>
    <t>보건지원</t>
  </si>
  <si>
    <t>060101</t>
  </si>
  <si>
    <t>200101</t>
  </si>
  <si>
    <t>070301</t>
  </si>
  <si>
    <t>200106</t>
  </si>
  <si>
    <t>010101</t>
  </si>
  <si>
    <t>프로젝트관리</t>
  </si>
  <si>
    <t>대상
한정</t>
  </si>
  <si>
    <t>일반사무</t>
  </si>
  <si>
    <t>정보보호</t>
  </si>
  <si>
    <t>스마트워크</t>
  </si>
  <si>
    <t>수료
점수</t>
  </si>
  <si>
    <t>과제
유무</t>
  </si>
  <si>
    <t>공통필수</t>
  </si>
  <si>
    <t>산업직무</t>
  </si>
  <si>
    <t>반도체개발</t>
  </si>
  <si>
    <t>020202</t>
  </si>
  <si>
    <t>경비·경호</t>
  </si>
  <si>
    <t>품질관리</t>
  </si>
  <si>
    <t>무역·유통관리</t>
  </si>
  <si>
    <t>110101</t>
  </si>
  <si>
    <t>일반·해외영업</t>
  </si>
  <si>
    <t>020402</t>
  </si>
  <si>
    <t>일반판매</t>
  </si>
  <si>
    <t>기직카
유무</t>
  </si>
  <si>
    <t>홍보·광고</t>
  </si>
  <si>
    <t>190306</t>
  </si>
  <si>
    <t>인사·조직</t>
  </si>
  <si>
    <t>자산운용</t>
  </si>
  <si>
    <t>인공지능</t>
  </si>
  <si>
    <t>020102</t>
  </si>
  <si>
    <t>NC과정구분</t>
  </si>
  <si>
    <t>NCS코드</t>
  </si>
  <si>
    <t>200107</t>
  </si>
  <si>
    <t>030104</t>
  </si>
  <si>
    <t>050101</t>
  </si>
  <si>
    <t>100101</t>
  </si>
  <si>
    <t>020403</t>
  </si>
  <si>
    <t>100302</t>
  </si>
  <si>
    <t>I20240909-1184-L4230-00</t>
  </si>
  <si>
    <t>I20240717-0343-A4231-00</t>
  </si>
  <si>
    <t>0295:전산자료 입력원 및 사무 보조원</t>
  </si>
  <si>
    <t>인정받는 일잘러의 SNS 마케팅 비밀</t>
  </si>
  <si>
    <t xml:space="preserve">CS현장을 위한 불만제로 솔루션					</t>
  </si>
  <si>
    <t>I20240717-0342-A4231-00</t>
  </si>
  <si>
    <t>I20240909-0897-L1337-00</t>
  </si>
  <si>
    <t>고객만족을 위한 4차산업 뉴노멀 CS 혁명</t>
  </si>
  <si>
    <t>I20240909-0896-R0325-00</t>
  </si>
  <si>
    <t>한동욱, 신동주, 박병건, 정명일, 김금란</t>
  </si>
  <si>
    <t>I20240524-0570-R0306-00</t>
  </si>
  <si>
    <t>한종률, 신동주, 박병건, 김진국, 오일기</t>
  </si>
  <si>
    <t>스피드업! 경비직무 마스터 5_특수경비</t>
  </si>
  <si>
    <t>I20240909-0894-R0317-00</t>
  </si>
  <si>
    <t>스피드업! 경비직무 마스터 5_일반경비</t>
  </si>
  <si>
    <t>I20240524-0569-R0304-00</t>
  </si>
  <si>
    <t>기업의 미래를 책임질 핵심자산, 지식재산권</t>
  </si>
  <si>
    <t>I20240909-1187-L2321-00</t>
  </si>
  <si>
    <t>I20240909-1185-L4231-00</t>
  </si>
  <si>
    <t>정명일, 신동주, 박병건, 김진국, 박광현</t>
  </si>
  <si>
    <t>3069:기타 치료·재활사 및 의료기사</t>
  </si>
  <si>
    <t>스피드업! 경비직무 마스터 6_특수경비</t>
  </si>
  <si>
    <t>I20240524-1624-L4220-00</t>
  </si>
  <si>
    <t>I20240909-0895-R0317-00</t>
  </si>
  <si>
    <t>I20240909-1186-A4225-00</t>
  </si>
  <si>
    <t>1349:기타 데이터 및 네트워크 전문가</t>
  </si>
  <si>
    <t>이송, 이동현, 이민경, 이광근, 김금란</t>
  </si>
  <si>
    <t>매장 영업의 정석, 현장에서 승부하라!</t>
  </si>
  <si>
    <t>I20240524-1611-R0304-00</t>
  </si>
  <si>
    <t>스피드업! 경비직무 마스터 2_특수경비</t>
  </si>
  <si>
    <t>I20240524-1598-R0306-00</t>
  </si>
  <si>
    <t>스피드업! 경비직무 마스터 2_일반경비</t>
  </si>
  <si>
    <t>스피드업! 경비직무 마스터 1_일반경비</t>
  </si>
  <si>
    <t>스피드업! 경비직무 마스터 1_특수경비</t>
  </si>
  <si>
    <t>I20240524-1605-R0304-00</t>
  </si>
  <si>
    <t>I20240524-1591-R0304-00</t>
  </si>
  <si>
    <t>I20240524-1618-R0306-00</t>
  </si>
  <si>
    <t>의료기관 종사자라면 알아야 할 핵심직무</t>
  </si>
  <si>
    <t>I20240524-1556-A2226-00</t>
  </si>
  <si>
    <t>I20240408-0348-L4120-00</t>
  </si>
  <si>
    <t>스피드업! 경비직무 마스터 6_일반경비</t>
  </si>
  <si>
    <t>I20240524-1609-R0306-00</t>
  </si>
  <si>
    <t>I20240524-1560-L4220-00</t>
  </si>
  <si>
    <t>I20240222-0789-A4231-00</t>
  </si>
  <si>
    <t>I20240222-0068-A4230-00</t>
  </si>
  <si>
    <t>0263:총무 사무원 및 대학 행정조교</t>
  </si>
  <si>
    <t>I20240524-1623-R0306-00</t>
  </si>
  <si>
    <t>I20240524-1585-R0306-00</t>
  </si>
  <si>
    <t>I20240408-0349-R0325-00</t>
  </si>
  <si>
    <t>스피드업! 경비직무 마스터 3_특수경비</t>
  </si>
  <si>
    <t>I20240408-0515-L3220-00</t>
  </si>
  <si>
    <t>정명일, 신동주, 박병건, 김진국, 정진</t>
  </si>
  <si>
    <t>I20240408-0514-L4220-00</t>
  </si>
  <si>
    <t>I20240524-1571-R0304-00</t>
  </si>
  <si>
    <t>I20240222-1648-A4230-00</t>
  </si>
  <si>
    <t>스피드업! 경비직무 마스터 4_특수경비</t>
  </si>
  <si>
    <t>스피드업! 경비직무 마스터 3_일반경비</t>
  </si>
  <si>
    <t>I20240524-1622-R0304-00</t>
  </si>
  <si>
    <t>스피드업! 경비직무 마스터 4_일반경비</t>
  </si>
  <si>
    <t>I20241106-0194-A4231-00</t>
  </si>
  <si>
    <t>I20241106-0131-A4220-00</t>
  </si>
  <si>
    <t>I20241106-0247-A4231-00</t>
  </si>
  <si>
    <t>디지털 융합의 중심-클라우드 BASIC!</t>
  </si>
  <si>
    <t>I20241106-0189-A4220-00</t>
  </si>
  <si>
    <t>포스트 코로나 시대의 e-비즈니스 인사이트</t>
  </si>
  <si>
    <t>I20241106-0195-A4221-00</t>
  </si>
  <si>
    <t>I20241106-0187-A4221-00</t>
  </si>
  <si>
    <t>I20241106-0340-A4220-00</t>
  </si>
  <si>
    <t>I20240222-1644-A4230-00</t>
  </si>
  <si>
    <t>I20241106-0188-A4220-00</t>
  </si>
  <si>
    <t>I20241106-0191-A4220-00</t>
  </si>
  <si>
    <t>ChatGPT를 활용한 프리젠테이션&amp;기획서 순삭하기</t>
  </si>
  <si>
    <t>DT시대, 스마트워크와 워크다이어트로 프로 일잘러 되기</t>
  </si>
  <si>
    <t>New 조직문화를 이끄는 리더십 트랜스포메이션의 조건</t>
  </si>
  <si>
    <t>조직관리</t>
  </si>
  <si>
    <t>문제해결</t>
  </si>
  <si>
    <t>교육</t>
  </si>
  <si>
    <t>유</t>
    <phoneticPr fontId="7" type="noConversion"/>
  </si>
  <si>
    <t>이 과정을 통해 현대 조직에서 학습 중심의 리더십에 대한 철학을 깊이 있게 이해하고 자신의 조직에 적용하는 방법을 배울 수 있습니다. 또한 조직 내에서 학습과 지식 공유를 촉진하고, 창의적이고 혁신적인 아이디어를 유도하는 방법을 탐구해 조직적 학습과 혁신을 촉진하여 경쟁 우위를 확보할 수 있는 전략을 개발할 수 있으며 실제 비즈니스 시나리오를 활용하여 학습하고, 배운 내용을 조직에 적용하는 기회를 얻을 수 있습니다.</t>
    <phoneticPr fontId="8" type="noConversion"/>
  </si>
  <si>
    <t>기업 교육 기획 및 운영, 조직 문화와 리더십 등에 대한 역량 개발을 통해 기업의 성과를 높이고자 하는 전사원</t>
    <phoneticPr fontId="8" type="noConversion"/>
  </si>
  <si>
    <t>기업의 교육 체계 분석, 핵심 과제 설정 등의 과정을 통해 전략적인 사내 교육 방법을 수립할 수 있다.
다양한 교육 과정을 설계 및 준비하여, 조직의 요구에 부응하는 효과적인 학습 경험을 제공할 수 있다.
기업의 교육 평가를 위한 체계적인 계획을 수립 및 실행하여, 조직의 성과 향상을 지원할 수 있다.
직장 내 개인 및 팀의 역량 개발과 지속적인 성장을 이끌어내는 리더의 중요성을 이해할 수 있다.
직장 내 개인 및 팀의 문제에 필요한 코칭, 컨설팅, 상담, 워크숍 등을 주도하는 리더십 기술을 습득할 수 있다.</t>
    <phoneticPr fontId="8" type="noConversion"/>
  </si>
  <si>
    <t>1. 인간·기술·환경 변화와 조직경영의 미래
2. 조직 창의성과 혁신 과정의 효과적 관리
3. 인재개발을 위한 2가지 이론적 기초
4. 개인의 역량 분석과 핵심 과제의 도출
5. 21세기 리더의 관리 기술과 역량 모델링
6. Q. 당신은 어떤 리더가 되고 싶나요
7. 조직의 리더를 꿈꾸는 자를 위한 메시지 part 1. 기본기와 마인드 셋
8. 조직의 리더를 꿈꾸는 자를 위한 메시지 part 2. 호기심과 공감 소통
9. 조직의 성과를 책임지는 핵심인재 양성 비밀
10. 조직과 개인의 지속 가능성 확보 전략
11. 비즈니스 성과를 창출하는 시크릿 part 1. 성과 평가 계획과 수행
12. 비즈니스 성과를 창출하는 시크릿 part 2. 성과 측정과 평가
13. 솔루션을 찾는 여정, 학습 전이와 리더의 역할
14. 실무에서 빛나는 K-직딩, 학습과 비즈니스
15. 일잘러의 비밀 : 업무이해능력 증진 전략
16. PDCA로 높이는 실무의 체계성과 경쟁력
17. 비즈니스 성패를 좌우하는 팀 리더십
18. 조직 분위기를 결정하는 3요소-권력, 갈등, 협상
19. 개인-조직이 윈-윈하는 노(Know)하우(How)</t>
  </si>
  <si>
    <t>이 과정은 4차 산업혁명의 이해와 e-비즈니스 환경에서 필수적인 전자정부와 핀테크에 대한 심층적인 지식을 제공합니다. 또한 페이스북과 인스타그램을 통한 타기팅과 광고 최적화 기술을 습득하여, 각 소셜 미디어 플랫폼에서 최대의 마케팅 효과를 끌어낼 수 있으며 공유경제와 같은 현대적 비즈니스 트렌드에 대한 이해를 높이고, 이를 e-비즈니스 전략에 통합하는 방법을 학습합니다. 시장 및 고객 분석 기법을 마스터함으로써, e-비즈니스의 성과를 전략적으로 높이는 방법을 배우게 되며 전자상거래의 다양한 측면을 파악하고, 인터넷 쇼핑몰 운영의 성공과 실패 사례 분석을 통해 실무 지식을 쌓을 수 있습니다.</t>
    <phoneticPr fontId="8" type="noConversion"/>
  </si>
  <si>
    <t>영업, 판매(세일즈) 관련 분야 근로자
온라인 마케팅과 관련한 실무 역량을 증진하고자 하는 종사자</t>
    <phoneticPr fontId="8" type="noConversion"/>
  </si>
  <si>
    <t>4차 산업혁명의 개념과 e-비즈니스가 이에 어떻게 대응하고 있는지를 이해할 수 있다.
전자정부, 핀테크 등 다양한 전자상거래 환경을 이해하고, 정보기술 시스템의 역할을 파악할 수 있다.
시장 및 고객 분석 역량을 증진시켜 e-비즈니스의 성과를 전략적으로 높일 수 있다.
SNS(페이스북, 인스타그램) 마케팅을 통해 매력적인 콘텐츠를 생성하고, 기업과 제품 및 서비스의 브랜드를 강화할 수 있다.</t>
    <phoneticPr fontId="8" type="noConversion"/>
  </si>
  <si>
    <t>1. 4차 산업혁명의 도래와 e-비즈니스 산업
2. 기술의 발전과 e-비즈니스 세일즈 유형의 변화
3. e-비즈니스 환경 part 1. 전자정부와 핀테크
4. e-비즈니스 환경 part 2. 소셜미디어와 공유경제
5. e-비즈니스 환경 part 3. 빅데이터와 사물인터넷(IoT)
6. 비즈니스 정보기술의 흐름과 다양한 시스템
7. 인터넷 쇼핑몰 운영, 대박과 쪽박의 원인
8. 사례로 분석하는 인터넷 쇼핑몰 활용 매뉴얼
9. (Step1) 일사천리 e-비즈니스! 시장 환경 분석법
10. (Step2) 일사천리 e-비즈니스! 시장세분화
11. (Step3) 일사천리 e-비즈니스! 고객세분화
12. 마케팅과 e-비즈니스 마케팅 패러다임의 변화
13. 고객에게 사랑받는 e-비즈니스 제품 전략 part 1. 브랜드 및 서비스 관리
14. 고객에게 사랑받는 e-비즈니스 제품 전략 part 2. 신제품 및 제품 수명주기 관리
15. 고객에게 사랑받는 e-비즈니스 가격 전략
16. 고객에게 사랑받는 e-비즈니스 유통 전략
17. 고객에게 사랑받는 마케팅 커뮤니케이션 전략
18. 퀴즈로 알아보는 페이스북 마케팅의 세계
19. 페이스북 광고 최적화를 위한 페이지 운영 스킬
20. 페이스북 목표별 타깃팅과 관리자 계정 만들기
21. 페이스북 광고 제작 워크 플로 따라하기
22. 인(人)스타(★)그램 : 사람들이 반짝이는 무대
23. 매출 상승곡선! 인스타그램 계정 및 환경 설정
24. 세대大통합! 인스타그램 인기 콘텐츠 만들기
25. 인터넷 쇼핑몰을 위한 준비 A to Z
26. 캔버스를 활용한 e-비즈니스 사이트 개발 계획
27. 상품 판매 사이트를 결합한 e-비즈니스의 실제
28. 매력 넘치는 SNS 마케팅 디자인 노하우
29. 30분으로 충분한 포토샵 기초 마스터 part 1. 설치와 기본 기능
30. 30분으로 충분한 포토샵 기초 마스터 part 2. 레이어와 보정 기능</t>
  </si>
  <si>
    <t>이 과정은 X세대부터 Z세대까지 각 세대의 독특한 특성과 요구를 파악하여, 세대별 맞춤형 소통 방식을 학습합니다.
실제 사례를 통한 커뮤니케이션 전략과 갈등 해결 기법을 배움으로써, 조직 내 원활한 의사소통과 효율적인 관리가 가능해지며 인재 개발 전략을 중장기적으로 계획하고 실행할 수 있는 능력을 배양함으로써, 조직의 미래 경쟁력을 강화합니다. 또한 다양성을 존중하고 혁신을 촉진하는 조직 문화를 구축하여, 지속 가능한 성장을 도모합니다.</t>
    <phoneticPr fontId="8" type="noConversion"/>
  </si>
  <si>
    <t>협업 및 유관부서와의 잦은 소통이 필요한 직장인
팀원의 전문성 향상 및 조직 성과 향상에 관심이 많은 관리자
임직원 역량개발을 위한 인재개발 전략을 중요시 하는 경영진</t>
    <phoneticPr fontId="8" type="noConversion"/>
  </si>
  <si>
    <t>인재개발 전략의 중요성을 이해하고, 중장기적으로 인재개발 전략을 기획할 수 있다.
인재 역량 개발의 필요성을 이해하고, 역량모델링을 개발할 수 있다.
현업 성과 향상을 위해 기업 교육 체계의 구축 등 적절한 방법을 선택하여 조직개발을 지원할 수 있다.
세대별 특징의 이해를 기반으로 조직 갈등을 감소 및 예방하고, 다양성을 존중하는 조직 문화를 조성할 수 있다.
원활한 조직 커뮤니케이션을 기반으로한 조직 관리로 전체적인 조직의 성과를 향상할 수 있다.</t>
    <phoneticPr fontId="8" type="noConversion"/>
  </si>
  <si>
    <t>1. 최강의 조직은 현실의 벽을 넘어 미래를 본다
2. 21세기 기업의 혁신과 변화를 위한 여정
3. 세대 변화 패러다임 : 그들은 도대체 누구인가?
4. 세대 탐구 part 1. 그루비 X세대의 아날로그맨
5. 세대 탐구 part 2. 디지털 M세대의 스마트플레이
6. 세대 탐구 part 3. 메타버스 Z세대의 해시태그러
7. 차곡차곡 쌓아 올리는 직장 내 상호관계성
8. Q. 여러분의 직장은 안녕하십니까?
9. 직장 내 갈등과 내부에 작용하는 힘과 행동
10. 커뮤니케이션의 핵심 요소 : 의사결정
11. 갈등타파 솔루션 : 습관화와 경청 코칭
12. 혁신 조직의 성장 나선과 갈등해소 규칙
13. 커뮤니케이션과 자주학습에 능한 조직
14. 상황별 직장 커뮤니케이션을 위한 컨설팅
15. 성공 3요소 : 인재경영·핵심인재·경력개발제도
16. 기업의 미래 가치를 구현할 인재개발 전략
17. 개인의 역량이 곧, 조직의 역량이 되는 마법
18. 더 나은 기업을 위한 교육 필요점 도출
19. 창조 경영을 위한 현업 지원 성과평가 시스템</t>
  </si>
  <si>
    <t>이 과정은 요양기관 근무자들이 입소자의 안녕과 안정 도모를 위해 필요한 케어 및 서비스 지원 관련 직무 역량을 강화하는 데 중점을 둔 필수 교육 프로그램이다. 이 과정을 통해 노인 대상자의 신체활동을 포함한 일상생활기능지원을 통해 건강을 유지하고 증진시킬 수 있으며 노인 대상자의 심리적, 정서적 요구를 이해하고 맞춤형 지원을 제공하여, 보다 행복한 생활을 도모할 수 있다. 또한 노인 대상자의 가족 관계를 지원하고 강화하는 방법을 학습하여, 입소자와 가족 간의 유대감을 높일 수 있으며 노인 대상자가 겪을 수 있는 다양한 위험을 인식하고, 이를 예방 및 대응할 수 있는 능력을 키울 수 있다. 노인 대상자의 개별 서비스 기록을 체계적으로 관리하고 활용하여, 전문적이고 효율적인 서비스를 제공할 수 있다.</t>
    <phoneticPr fontId="8" type="noConversion"/>
  </si>
  <si>
    <t>입소자의 안녕 및 안정 도모를 위해 필요한 케어 및 서비스 지원 관련 직무 역량을 강화하고자 하는 요양기관 근무자</t>
    <phoneticPr fontId="8" type="noConversion"/>
  </si>
  <si>
    <t>노인 대상자의 신체활동을 포함한 일상생활기능지원을 통해 건강을 유지하고 증진시킬 수 있다.
노인 대상자의 심리적, 정서적 요구를 이해하고 맞춤형 지원을 제공할 수 있다.
노인 대상자의 가족 관계를 지원하고 강화할 수 있다.
노인 대상자가 겪을 수 있는 위험을 인식하고 예방 및 대응할 수 있다.
노인 대상자의 개별 서비스 기록을 체계적으로 관리 및 활용할 수 있다.</t>
    <phoneticPr fontId="8" type="noConversion"/>
  </si>
  <si>
    <t>1. 100세 시대, 성공적인 노화란 무엇인가
2. 노인의 신체적 &amp; 정신적 특성 바로 알기
3. 노인 활동과 건강의 관계 바로 알기
4. 노인 영양과 건강의 관계 바로 알기
5. 어르신을 위한 일상생활기능지원의 첫 단계
6. 식생활 지침과 경구식사지원의 실제
7. 욕창 관리의 중요성과 목욕지원의 실제
8. 노인성 대소변 문제와 보조지원의 실제
9. 이지 무빙을 위한 휠체어 보조지원의 실제
10. 보조도구에 대한 이해와 기능지원의 실제 part 1. 침상, 이동도구의 활용
11. 보조도구에 대한 이해와 기능지원의 실제 part 2. 보행도구의 활용
12. 개인위생의 중요성과 감염예방의 실제
13. 노인증후군과 약물복용지원의 실제
14. 골든 타임과 직결되는 징후 파악의 실제
15. 노인성 피부 질환과 상처 관리의 실제
16. 젊은 뇌를 유지하는 치매 예방 솔루션
17. 치매 대상자의 가족을 위한 꿀팁 대 방출
18. 전문적 케어를 위한 가족관계지원 노하우
19. 체계적 케어를 위한 서비스 기록 노하우</t>
  </si>
  <si>
    <t>의료기기 산업의 현재와 미래를 탐색하는 첫걸음으로, 산업 개요와 방향성을 다루며, 이 과정을 통해 산업의 흐름을 파악하고 혁신적인 전략을 구상하는 역량을 키울 수 있습니다. 또한 의료기기 산업의 분석과 성장 전략을 다루며, 전략적인 프레임워크를 학습하여 비즈니스의 성패를 좌우하는 역량을 키우게 됩니다.
팬데믹 이후의 글로벌 의료기기 산업으로의 도약에 초점을 맞춰, 최신 트렌드를 파악하고 혁신적인 기술을 발굴하여 국내뿐만 아니라 글로벌 시장을 선도할 수 있도록 준비할 수 있으며 의료기기 개발 계획서와 보고서 작성 등 각종 문서 작성 능력을 함양하고, 의료기기 안전에 대한 계획서에 따라 개발 과정에서의 안정성과 효율성을 높일 수 있습니다.</t>
    <phoneticPr fontId="8" type="noConversion"/>
  </si>
  <si>
    <t>의료기기 연구개발에 직·간접적으로 관련이 있는 전사원
의료기기 연구개발 분야에서 전문성과 실무 경험을 쌓고자 하는 전사원
의료기기 연구개발에 관심이 있는 기술 개발자 및 연구원
의료기기 제조업체의 엔지니어 및 프로젝트 관리자</t>
    <phoneticPr fontId="8" type="noConversion"/>
  </si>
  <si>
    <t>의료기기 연구개발 기획을 통해 의료 산업 동향을 파악하고, 효과적이고 혁신적인 의료기기를 개발할 수 있다.
의료기기 개발 계획서를 작성하여, 프로젝트 일정과 예산을 효율적으로 관리할 수 있다.
의료기기 개발 위험을 식별·평가·통제하여, 제품의 안전성 및 품질을 확보할 수 있다.
의료기기 안전성 유효성 검사를 계획하고 실시하여, 제품의 성능을 측정 및 검증할 수 있다.
의료기기 개발 관련 문서를 체계적으로 작성하여, 인허가 기술 허가 및 고객 설명을 생산적으로 수행할 수 있다.</t>
    <phoneticPr fontId="8" type="noConversion"/>
  </si>
  <si>
    <t>1. 의료기기 분야로의 첫 걸음, 산업 개요와 방향성
2. 의료기기 산업 분석 프레임워크와 성장 전략
3. After 팬데믹, 글로벌 의료기기 산업으로의 도약
4. 국내외 의료기기 시장 동향과 기업 조사 분석
5. 의료기기 Mega 트렌드 part 1. 진단과 건강관리 영역
6. 의료기기 Mega 트렌드 part 2. 치료 영역
7. 의료기기 분야 전사원이 파악해야 할 주요 동향
8. 의료기기 시장분석과 기업 수요 보고서 작성법
9. 의료기기 분야별 전략 품목 기술 분석하기 ①~③
10. 글로벌 전자 의료기기 기술 동향 파악하기 ①~③
11. 의료와 IT융합 기술의 만남, 그리고 생태계 혁신
12. 스마트 헬스케어로의 여정 part 1. 사물인터넷 기술
13. 스마트 헬스케어로의 여정 part 2. 3D프린팅 기술
14. 스마트 헬스케어로의 여정 part 3. 5G/원격 기술
15. 스마트 헬스케어로의 여정 part 4. XR 기술
16. 스마트 헬스케어로의 여정 part 5. 디지털 콘텐츠 기술
17. 스마트 헬스케어로의 여정 part 6. 디지털 트윈 기술
18. 스마트 헬스케어로의 여정 part 7. 디지털 마커 기술
19. 스마트 헬스케어로의 여정 part 8. 블록체인 기술
20. 한계를 넘어서 미래를 구현하는 의료 IT 기술융합
21. 크리에이티브한 개발 도구와 비즈니스 모델의 활용
22. 의료기기 기술 분석을 위한 보고서 작성 프로세스
23. 의료기기 개발을 위한 계획서 작성 프로세스
24. 핵심을 공략하는 의료기기 개발 기획서
25. 메디테크 플랜 로드맵 Part 1. 크리에이티브 전략
26. 메디테크 플랜 로드맵 Part 2. 비주얼 극대화 전략
27. 의료기기 개발 위험관리 part 1. 위험 요소 식별, 평가, 통제
28. 의료기기 개발 위험관리 part 2. 계획서, 보고서
29. 안전제일! 의료기기 안전성 유효성 검사 3단계
30. (Skill-up!) 의료기기 개발문서 작성관리의 실제</t>
  </si>
  <si>
    <t>이 과정을 통해 디지털 트랜스포메이션 시대의 특성과 e-비즈니스 유형을 이해하여 온라인 마케팅의 기초를 다질 수 있다. 또한 고객 가치 중심의 마케팅 전략을 통해 온라인 상품 콘텐츠를 효과적으로 기획하고, 소비자에게 매력적으로 다가갈 수 있는 방법을 배울 수 있으며 블로그와 라이브 커머스를 활용하여 소비자들에게 기업의 상품과 서비스를 효과적으로 소개하고, 세일즈 성과를 극대화할 수 있다. 더불어 물류, 주문, 재고 관리를 체계적으로 수행하여 업무의 생산성을 높이고, 효율적인 e-비즈니스 운영을 위한 실무 기술을 습득할 수 있으며 매력적인 상세페이지를 구축하여 검색 상위 랭크를 유지하고, 높은 구매전환율을 달성할 수 있는 노하우를 익힐 수 있다.</t>
    <phoneticPr fontId="8" type="noConversion"/>
  </si>
  <si>
    <t>디지털 트랜스포메이션 시대의 특성을 바탕으로 e-비즈니스 유형을 이해할 수 있다.
고객 가치 중심의 마케팅 전략을 활용하여 온라인 상의 상품 콘텐츠를 기획할 수 있다.
블로그, 라이브 커머스를 활용하여 소비자들에게 기업의 상품 및 서비스를 효과적으로 소개하고 세일즈를 성사시킬 수 있다.
e-비즈니스의 주요 실무인 물류, 주문, 재고 관리를 체계적으로 수행하여 업무 생산성을 높일 수 있다.
매력적인 상세페이지 구축을 통해 높은 수준의 검색 상위 랭크와 구매전환율을 유지할 수 있다.</t>
    <phoneticPr fontId="8" type="noConversion"/>
  </si>
  <si>
    <t>1. 네트워크 정보통신기술 발달사의 현대적 이해
2. 디지털 트랜스포메이션 시대의 e-비즈니스
3. 스마트한 비즈니스 환경과 언택트 거래의 다양성
4. 세일즈 생태계의 유형 분석 part 1. 개인
5. 세일즈 생태계의 유형 분석 part 2. 조직
6. 경쟁에서 우위를 확보하는 e-비즈니스 전략
7. e-마케팅의 유형과 고객 관리의 실제
8. 성공 세일즈의 삼박자 : 물류·주문·재고관리
9. 소비자 정보보호와 결제관리의 실제
10. 블로그 개설과 기본 환경 설정 가이드
11. 구독! 좋아요! 블로그 글쓰기 가이드
12. 구매전환율로 보답하는 블로그 디자인과 키워드
13. 온택트 시장을 장악하는 기획어필 스킬
14. 상세 페이지 상품 콘텐츠 개발 매뉴얼 Step 1
15. 상세 페이지 상품 콘텐츠 개발 매뉴얼 Step 2
16. 고퀄리티 상세 페이지 디자인 연출 가이드
17. e-커머스의 뉴 트렌드, 라이브 커머스 전성 시대
18. 라이브 커머스 마케팅 전략 part 1. 특가와 빅 팬(big fan)
19. 라이브 커머스 마케팅 전략 part 2. 인트로와 랜딩화면
20. 클릭을 유도하는 라이브 세팅과 사전 홍보법</t>
  </si>
  <si>
    <t>교육은 회사를 위한 전략이자 중요한 방법 중 하나입니다. 그렇다면 구체적으로 어떤 교육이 필요하고, 자료는 어떻게 개발할 수 있을까요?
교육 프로그램 설계와 자료 개발을 위한 이론도 있고, 단계도 있지만, 여기에 시간을 투입하는 회사는 많지 않습니다.
당장 급한 일은 아닌 듯 느껴지더라도 투자해보세요. 교육기관이라면 더욱이, 교육담당자라면 더욱이.</t>
  </si>
  <si>
    <t>교육적 전략을 수립하고자 하는 조직과 조직 구성원
교육 프로그램의 필요성과 중요성에 공감하는 조직의 교육 담당자
교육 프로그램 설계와 운영에 필요한 기본적·전문적 지식을 갖추기 원하는 자</t>
  </si>
  <si>
    <t>교육 프로그램 개발을 위한 요구조사 방법을 이해할 수 있다.
교육 프로그램 설계 및 운영을 위하여 인적·정보 자원을 조사할 수 있다.
교육 프로그램 설계 및 운영을 위하여 교육목표, 교육내용, 교수학습방법, 교수매체 등을 선정할 수 있다.
교육 전략 실행을 위한 교재개발 방법을 이해할 수 있다.</t>
  </si>
  <si>
    <t>1. 전략의 시작은 사전조사부터
2. 잠재적 학습자 분석하기
3. 상황분석 결과보고하기
4. 요구조사 계획하기1
5. 요구조사 계획하기2
6. 요구조사 도구 개발하기
7. 요구조사 실시하기
8. 요구조사 결과 보고하기
9. 교육 프로그램 설계 및 운영을 위한 인적자원 조사하기1
10. 교육 프로그램 설계 및 운영을 위한 인적자원 조사하기2
11. 정보자원 조사하기
12. 교육목표 설정하기
13. 교육내용 구성하기
14. 교수학습방법 선정하기
15. 교수매체 선정하기
16. 교육 전략 실행을 위한 교재개발하기
17. 교수학습지도안 작성하기
18. 교수학습보조자료 제작하기
19. 평가계획 수립하기</t>
  </si>
  <si>
    <t>상황분석을 통한 트렌디한 접근법으로 '뻔하지 않은' 전략을 설계하고, 비즈니스에 창의성과 흥미를 불어넣는 전략을 알려드립니다. 고객 유형에 따른 접근법과 효과적인 커뮤니케이션 전략으로 영업 성패를 좌우하는 역량을 함양하고, 고객과의 강력한 연결을 통해 비즈니스 성공 기회를 캐치하도록 도와드립니다. 인터랙티브 광고 기획과 비즈니스 효율성을 향상시켜 글로벌 경쟁 전략을 세우고, 커뮤니케이션과 글로벌 전략의 시너지를 극대화하는 방안을 모색할 수 있습니다.</t>
  </si>
  <si>
    <t>문화, 예술, 디자인, 방송 분야 실무자
조직의 문화 콘텐츠 제작 및 광고 콘텐츠 제작자
마케터로서 광고 및 홍보 관련 실무 역량을 키우고자 하는 학습자</t>
  </si>
  <si>
    <t>다양한 도구를 활용하여 산업환경, 경쟁자, 고객사, 소비자의 동향을 조사 및 분석할 수 있다.
창의적 사고를 기반으로 새롭고 가치 있는 아이디어를 도출할 수 있다.
제품과 서비스를 효과적으로 판촉 하는 홍보 전략과 매체 전략을 수립할 수 있다.</t>
  </si>
  <si>
    <t>1. 4차 산업혁명 시대, 미디어가 곧 메시지이다
2. 디지털 레볼루션, 신(新) 광고 기획 솔루션
3. 상황분석으로 트렌디하게 접근하라
4. ‘FUN’ 하지만 ‘뻔’ 하지 않은 전략을 설정하라
5. 영업의 성패는 판매 촉진에서 결정된다
6. 성공의 열쇠, 마케팅 커뮤니케이션으로 실현하라
7. 인터랙티브 광고 기획과 제작의 모든 것
8. 비즈니스의 효율성을 높이는 광고비용 관리
9. 고객의 감성적 코드를 자극하는 설득 마케팅
10. 고객 유형별 접근 및 공략 방법
11. 홍보를 위한 광고? 독보적인 매체로 전달하라
12. 매체 기획을 위한 다각적 조사 및 분석
13. 한 단계 업그레이드! 미디어 믹스 접근법
14. 영업의 승패를 좌우하는 아이디어의 중요성
15. 빅 아이디어로 매력적인 콘셉트를 설정하라
16. 참신함이 돋보이는 카피 전술의 활용
17. 톡톡! 튀는 아이디어, 사고 방식을 확장하라
18. 창의성 향상을 위한 창의적 실전 연습
19. 다양한 전술과 표현안(案), 그리고 제작과정
20. 시너지 효과를 극대화하는 글로벌라이제이션</t>
  </si>
  <si>
    <t>보다 효과적인 커뮤니케이션을 통해 인재 개발과 조직 성과를 높일 수 있도록 설계된 과정입니다. 이 과정을 통해 인재개발의 필요성을 분석하고, 실질적인 전략을 설계하여 기업의 장기적 성장을 지원하며 진정성 있는 커뮤니케이션을 바탕으로 조직 내 협력을 강화하고, 소통활성자 및 갈등 관리자로서의 역할을 수행합니다. 또한 학습 조직화 및 ESG 관련 교육을 통해 지속 가능한 발전을 도모하고, 성과를 체계적으로 측정하고 평가합니다.</t>
  </si>
  <si>
    <t>업무 시 유관부서와의 커뮤니케이션 스킬에 관심이 많은 직장인
팀원의 전문성 향상 및 조직 성과 향상에 관심이 많은 관리자
임직원 역량개발을 위한 인재개발 전략을 중요시 하는 경영진
인재개발, 교육체계 수립, 커뮤니케이션 스킬 등의 전문성 향상 및 조직 성과를 높이고자 하는 전사원</t>
  </si>
  <si>
    <t>인재개발 전략의 필요성을 분석하여 기업의 인재개발 전략을 수립할 수 있다.
교육 체계 수립의 필요성을 분석하고 핵심 과제를 설정하여 기업의 교육 체계를 수립할 수 있다.
기업 및 개인의 발전을 위해 학습 조직화 및 학습 운영을 계획할 수 있다.
성과 향상 및 조직 개발을 위해 소통활성자, 갈등(조정)관리자로서 역할을 수행할 수 있다.
직장 내 진정성 있는 커뮤니케이션을 기반으로 상호 소통하고 협력하는 관계를 유지할 수 있다.</t>
  </si>
  <si>
    <t>1. 인적자원관리의 중요성과 21세기 인재개발 이슈
2. 성공 가도를 달리는 조직의 인재개발 방향성
3. 글로벌로 가는 기업교육의 체계 수립 필요점
4. K-직딩의 필요 역량과 보유 역량 분석 part 1. 자아인식능력
5. K-직딩의 필요 역량과 보유 역량 분석 part 2. 자기관리능력, 경력개발 능력
6. 기업 교육훈련과 생애학습조직 계획의 실제
7. 지식 경영을 위한 인재, 학습조직 구축자
8. 스마트한 조직의 파일 체계 활용법
9. 성장으로 가는 여정 : 목적 충실성과 와이 사이클
10. 어서 와, 지속가능발전교육은 처음이지?
11. ESG를 잡아라! 지속가능발전교육 접근법
12. 롱런(long-run)하는 직장 생활을 위한 삼박자
13. 성과 향상 200%! 지원 전략과 성과 측정 프로세스
14. 온택트 트렌드, 워크숍 퍼실리테이션의 시작
15. 조직 커뮤니케이션 코칭 : 통통(通) 튀는 스킬
16. 조직 커뮤니케이션 컨설팅 : 단절 Vs. 연결
17. 조직의 보배(寶珍), 소통활성자 &amp; 갈등관리자
18. 세대를 뛰어넘는 조직개발 커뮤니케이션 part 1. 협업을 위한 M세대에 대한 이해
19. 세대를 뛰어넘는 조직개발 커뮤니케이션 part 2. 문제 해결을 위한 M세대 소통 관계론</t>
  </si>
  <si>
    <t>ABA20243001054546</t>
    <phoneticPr fontId="7" type="noConversion"/>
  </si>
  <si>
    <t>ABA20243001054549</t>
    <phoneticPr fontId="7" type="noConversion"/>
  </si>
  <si>
    <t>ABA20243001054595</t>
    <phoneticPr fontId="7" type="noConversion"/>
  </si>
  <si>
    <t>ABA20243001054561</t>
    <phoneticPr fontId="7" type="noConversion"/>
  </si>
  <si>
    <t>ABA20243001054557</t>
    <phoneticPr fontId="7" type="noConversion"/>
  </si>
  <si>
    <t>ABA20243001054555</t>
    <phoneticPr fontId="7" type="noConversion"/>
  </si>
  <si>
    <t>ABA20243001054580</t>
    <phoneticPr fontId="7" type="noConversion"/>
  </si>
  <si>
    <t>임직원 필수 잇템, 성공을 부르는 비즈니스 역량</t>
    <phoneticPr fontId="7" type="noConversion"/>
  </si>
  <si>
    <t>ABA20243001054598</t>
    <phoneticPr fontId="7" type="noConversion"/>
  </si>
  <si>
    <t>ABA20243001055770</t>
    <phoneticPr fontId="7" type="noConversion"/>
  </si>
  <si>
    <t>o</t>
    <phoneticPr fontId="7" type="noConversion"/>
  </si>
  <si>
    <t>o</t>
    <phoneticPr fontId="7" type="noConversion"/>
  </si>
  <si>
    <t>o</t>
    <phoneticPr fontId="7" type="noConversion"/>
  </si>
  <si>
    <t>o</t>
    <phoneticPr fontId="7" type="noConversion"/>
  </si>
  <si>
    <t>ABA20243001056157</t>
    <phoneticPr fontId="7" type="noConversion"/>
  </si>
  <si>
    <t>ABA20243001055757</t>
    <phoneticPr fontId="7" type="noConversion"/>
  </si>
  <si>
    <t>ABA20243001055759</t>
    <phoneticPr fontId="7" type="noConversion"/>
  </si>
  <si>
    <t>ABA20243001055762</t>
    <phoneticPr fontId="7" type="noConversion"/>
  </si>
  <si>
    <t>ABA20243001055761</t>
    <phoneticPr fontId="7" type="noConversion"/>
  </si>
  <si>
    <t>ABA20243001055760</t>
    <phoneticPr fontId="7" type="noConversion"/>
  </si>
  <si>
    <t>ABA20243001055758</t>
    <phoneticPr fontId="7" type="noConversion"/>
  </si>
  <si>
    <t>ABA20243001055763</t>
    <phoneticPr fontId="7" type="noConversion"/>
  </si>
  <si>
    <t>ABA20243001055764</t>
    <phoneticPr fontId="7" type="noConversion"/>
  </si>
  <si>
    <t>[2024기업직업훈련카드][한끝] 컴퓨터활용능력 2급 올인원 (필기 + 실기)</t>
    <phoneticPr fontId="7" type="noConversion"/>
  </si>
  <si>
    <t>[2024기업직업훈련카드]비즈니스 성공을 위한 전략, 소셜미디어 마케팅</t>
    <phoneticPr fontId="7" type="noConversion"/>
  </si>
  <si>
    <t>[2024기업직업훈련카드]성공 기업의 1급 비밀, 갈등관리 역량과 혁신</t>
    <phoneticPr fontId="7" type="noConversion"/>
  </si>
  <si>
    <t>[2024기업직업훈련카드]요양기관 실무자를 위한 직무매뉴얼</t>
    <phoneticPr fontId="7" type="noConversion"/>
  </si>
  <si>
    <t>[2024기업직업훈련카드]의료기관 종사자가 알아야 할 의료기술 트렌드</t>
    <phoneticPr fontId="7" type="noConversion"/>
  </si>
  <si>
    <t>[2024기업직업훈련카드]인정받는 일잘러의 SNS 마케팅 비밀</t>
    <phoneticPr fontId="7" type="noConversion"/>
  </si>
  <si>
    <t>[2024기업직업훈련카드]일타 전략가: 교육! 나도 키우고 회사도 키우는 최고의 전략</t>
    <phoneticPr fontId="7" type="noConversion"/>
  </si>
  <si>
    <t>[2024기업직업훈련카드]임직원 필수 잇템, 성공을 부르는 비즈니스 역량</t>
    <phoneticPr fontId="7" type="noConversion"/>
  </si>
  <si>
    <t>[2024기업직업훈련카드]커뮤니케이션 레볼루션, 기업의 미래를 설계하다</t>
    <phoneticPr fontId="7" type="noConversion"/>
  </si>
  <si>
    <t>o</t>
    <phoneticPr fontId="7" type="noConversion"/>
  </si>
  <si>
    <t>[2024기업직업훈련카드]나의 성장을 넘어 조직의 리더되기</t>
    <phoneticPr fontId="7" type="noConversion"/>
  </si>
  <si>
    <t>NCS 코드</t>
  </si>
  <si>
    <t>NCS  코드명</t>
  </si>
  <si>
    <t>훈련비 지원금 지원율</t>
    <phoneticPr fontId="8" type="noConversion"/>
  </si>
  <si>
    <t>020201</t>
  </si>
  <si>
    <t>총무</t>
  </si>
  <si>
    <t>물류무역관리</t>
  </si>
  <si>
    <t>030105</t>
  </si>
  <si>
    <t>금융영업지원</t>
  </si>
  <si>
    <t>050102</t>
  </si>
  <si>
    <t>지식재산관리</t>
  </si>
  <si>
    <t>060202</t>
  </si>
  <si>
    <t>간호</t>
  </si>
  <si>
    <t>100301</t>
  </si>
  <si>
    <t>e-비즈니스</t>
  </si>
  <si>
    <t>200105</t>
  </si>
  <si>
    <t>정보기술영업</t>
  </si>
  <si>
    <t>200108</t>
  </si>
  <si>
    <t>블록체인</t>
  </si>
  <si>
    <t>040301</t>
  </si>
  <si>
    <t>직업교육</t>
  </si>
  <si>
    <t>2024년 07차</t>
  </si>
  <si>
    <t>미래 경영을 위한 ESG 로드맵! 필수 개념부터 실무 적용까지 완벽 정복</t>
  </si>
  <si>
    <t>0311:투자·신용 분석가</t>
  </si>
  <si>
    <t>홍서영, 이승훈, 신동주, 박병건, 정진섭, 김진국, 정명일, 이동현, 손예진, 김금란, 윤덕찬</t>
  </si>
  <si>
    <t>2024-12-27</t>
  </si>
  <si>
    <t>2026-12-26</t>
  </si>
  <si>
    <t>I20241227-0171-L4121-00</t>
  </si>
  <si>
    <t>기업의 혁신과 변화를 주도하는 인재 개발 교육</t>
  </si>
  <si>
    <t>2149:기타 문리·기술 및 예능 강사</t>
  </si>
  <si>
    <t>이종호, 문권주, 백은옥, 이승훈, 신동주, 박병건, 정진섭, 김진국, 정명일, 김금란, 문양근</t>
  </si>
  <si>
    <t>I20241227-0170-L4120-00</t>
  </si>
  <si>
    <t>한동욱, 이승훈, 신동주, 박병건, 정진섭, 김진국, 정명일, 이동현, 이민경, 이광근</t>
  </si>
  <si>
    <t>I20241227-0064-L4321-00</t>
  </si>
  <si>
    <t>I20241227-0063-A3331-00</t>
  </si>
  <si>
    <t>문권주, 한종률, 송한라, 이승훈, 신동주, 박병건, 소유미, 김진국, 김금란</t>
  </si>
  <si>
    <t>I20241227-0061-A3331-00</t>
  </si>
  <si>
    <t>한동욱, 김선기, 김수경, 신동주, 박병건, 정명일, 김재현</t>
  </si>
  <si>
    <t>I20241227-0060-L2331-00</t>
  </si>
  <si>
    <t>한동욱, 이승훈, 신동주, 박병건, 소유미, 정명일, 이동현, 이민경, 이광근, 김금란</t>
  </si>
  <si>
    <t>I20241227-0059-A3331-00</t>
  </si>
  <si>
    <t>I20241227-0058-A3321-00</t>
  </si>
  <si>
    <t>이승훈, 신동주, 박병건, 정명일, 김경민, 김재현</t>
  </si>
  <si>
    <t>I20241227-0057-L3320-00</t>
  </si>
  <si>
    <t>허지욱, 신동주, 박병건, 소유미, 정진섭, 김진국, 정명일, 김금란</t>
  </si>
  <si>
    <t>I20241227-0056-L1331-00</t>
  </si>
  <si>
    <t>문권주, 백은옥, 송한라, 김현철, 이승훈, 신동주, 박병건, 소유미, 김진국, 김금란</t>
  </si>
  <si>
    <t>I20241227-0055-L3320-00</t>
  </si>
  <si>
    <t>이성은, 홍서영, 신동주, 박병건, 소유미, 정진섭, 김진국, 고동호, 김금란, 김재현</t>
  </si>
  <si>
    <t>I20241227-0054-L1313-00</t>
  </si>
  <si>
    <t>I20241227-0051-L1321-00</t>
  </si>
  <si>
    <t>16시간</t>
  </si>
  <si>
    <t>한동욱, 신동주, 박병건, 정진섭, 김진국, 정명일, 이동현, 이민경, 이광근, 김재현</t>
  </si>
  <si>
    <t>I20241227-0048-L4316-00</t>
  </si>
  <si>
    <t>신동주, 박병건, 정진섭, 김진국, 박형주, 정명일, 이동현, 이민경, 이광근, 김재현</t>
  </si>
  <si>
    <t>I20241227-0046-L1334-00</t>
  </si>
  <si>
    <t>백은옥, 김원자, 김현철, 이승훈, 신동주, 박병건, 소유미, 정진섭, 김진국, 김금란</t>
  </si>
  <si>
    <t>I20241227-0045-L1321-00</t>
  </si>
  <si>
    <t>I20241227-0044-L4317-00</t>
  </si>
  <si>
    <t>이미연, 박재경, 양송이, 김원자, 신동주, 박병건, 김진국, 김금란, 강천국, 신재혁</t>
  </si>
  <si>
    <t>I20241227-0043-L2331-00</t>
  </si>
  <si>
    <t>이미연, 양송이, 김원자, 신동주, 박병건, 김진국, 강민주, 김금란, 강천국, 신재혁</t>
  </si>
  <si>
    <t>I20241227-0040-A2331-00</t>
  </si>
  <si>
    <t>이미연, 양송이, 김원자, 신동주, 박병건, 김진국, 이선호, 김금란, 강천국, 신재혁</t>
  </si>
  <si>
    <t>I20241227-0038-A2331-00</t>
  </si>
  <si>
    <t>I20241227-0034-L2331-00</t>
  </si>
  <si>
    <t>신동주, 박병건, 정진섭, 김진국, 최순남, 정명일, 이동현, 이민경, 이광근, 김금란</t>
  </si>
  <si>
    <t>I20241227-0028-A1320-00</t>
  </si>
  <si>
    <t>백은옥, 한종률, 송한라, 이승훈, 박병건, 소유미, 정진섭, 김진국, 김금란</t>
  </si>
  <si>
    <t>I20241227-0026-A3317-00</t>
  </si>
  <si>
    <t>이미연, 이송, 양송이, 김원자, 신동주, 박병건, 김진국, 김금란, 강천국, 신재혁</t>
  </si>
  <si>
    <t>I20241227-0025-L2331-00</t>
  </si>
  <si>
    <t>질환별 중환자 임상 간호와 Case로 보는 중환자실의 기본 술기</t>
  </si>
  <si>
    <t>강천국, 신재혁, 김진선</t>
  </si>
  <si>
    <t>I20241227-1318-L4230-00</t>
  </si>
  <si>
    <t>바쁜 직장인을 위한 초간단 지식재산권 길라잡이</t>
  </si>
  <si>
    <t>이종호, 신동주, 박병건, 김진국, 정명일, 김규동</t>
  </si>
  <si>
    <t>I20241227-1294-A4220-00</t>
  </si>
  <si>
    <t>VUCA 시대 빛나는 코칭 리더십</t>
  </si>
  <si>
    <t>한종률, 이승훈, 신동주, 박병건, 윤가영, 김진국, 이동현, 김수진, 손예진, 김금란</t>
  </si>
  <si>
    <t>I20241227-1280-A4231-00</t>
  </si>
  <si>
    <t>IT 세일즈 마스터의 시장 분석과 고객 중심 비즈니스 전략</t>
  </si>
  <si>
    <t>박재경, 박병건, 소유미, 이동현, 이광근, 김금란, 김재현</t>
  </si>
  <si>
    <t>I20241227-1262-A4231-00</t>
  </si>
  <si>
    <t>[한끝] ITQ OA Master (한글, 파워포인트, 엑셀)</t>
  </si>
  <si>
    <t>32시간</t>
  </si>
  <si>
    <t>신동주, 박병건, 정진섭, 김진국, 김금란, 김재현</t>
  </si>
  <si>
    <t>I20241227-1255-L1332-00</t>
  </si>
  <si>
    <t>교강사</t>
    <phoneticPr fontId="7" type="noConversion"/>
  </si>
  <si>
    <t>0222:인사·노무 전문가</t>
    <phoneticPr fontId="7" type="noConversion"/>
  </si>
  <si>
    <t>유</t>
    <phoneticPr fontId="7" type="noConversion"/>
  </si>
  <si>
    <t>무</t>
    <phoneticPr fontId="7" type="noConversion"/>
  </si>
  <si>
    <t>유</t>
    <phoneticPr fontId="7" type="noConversion"/>
  </si>
  <si>
    <t>본 과정은 병원 CS 업무와 함께 다양한 형태의 병원 서비스 업무에 대해 학습할 수 있습니다.</t>
  </si>
  <si>
    <t>의료기관 종사자
병원서비스 종사자</t>
  </si>
  <si>
    <t>내원한 환자의 진료 정보를 파악하고 진료를 하기 위한 접수, 응대, 배웅 관리를 실행할 수 있는 능력을 갖출 수 있다.
내원 전 및 내원 후 환자의 진료에 대한 궁금증을 해소시키고, 진료와 병원에 대한 신뢰도를 높일 수 있는 능력을 갖출 수 있다.
병원의 편의 시설 관련 사항 및 관리와 환자의 위생 및 안전 관리와 병원 이미지 관리 등의 병원환경을 효율적으로 관리할 수 있다. 
병원에 서비스 디자인이 필요한 이유를 이해하고 현장에 적용할 수 있다.</t>
  </si>
  <si>
    <t>1. 대기고객 관리하기
2. 고객매뉴얼 관리하기
3. 온라인 상담하기
4. 전화 상담하기
5. 진료 후 상담하기
6. 온라인 예약 관리하기
7. 오프라인 예약 관리하기
8. 예약일정 관리하기
9. 진료대기시간 관리하기
10. 직원 CS 교육하기
11. 팀워크 향상 프로그램 기획하기
12. 병원 편의 시설 관리하기
13. 안전 및 위생 관리
14. 병원 이미지 관리하기
15. 고객만족도 조사하기
16. 왜 병원에 디자인이 필요한가?
17. 서비스 디자인
18. 의료 서비스와 서비스 디자인
19. 서비스 디자인 프로세스
20. 서비스의 행동경제학적 접근
21. 서비스 인카운터와 서비스 매력 요소
22. 중소 병원을 위한 서비스 디자인
23. 중소병원 브랜딩 서비스 디자인 (1)
24. 중소병원 브랜딩 서비스 디자인 (2)
25. 중소병원 환경서비스 디자인 (1)
26. 중소병원 환경서비스 디자인 (2)
27. 중소병원 웨이 파인딩 디자인 (1)
28. 중소병원 웨이 파인딩 디자인 (2)
29. 중소병원 커뮤니케이션 서비스 디자인(1)
30. 중소병원 커뮤니케이션 서비스 디자인(2)</t>
  </si>
  <si>
    <t>본 과정은 요양기관 CS 업무와 함께 다양한 형태의 요양기관 서비스 업무에 대해 학습할 수 있습니다.</t>
    <phoneticPr fontId="8" type="noConversion"/>
  </si>
  <si>
    <t>요양기관 재직중인 모든 관계자
의료기관 종사자</t>
  </si>
  <si>
    <t>내원한 환자의 정보를 파악하고, 서비스 접점별 매뉴얼을 작성하여 환자를 효율적으로 관리할 수 있다. 
환자의 원활한 진료를 진행하기 위하여 온라인 및 내원 환자 예약을 관리하고, 예약 일정 관리를 실행할 수 있는 능력을 갖춘다.
직원 CS 교육, 팀워크 향상 프로그램 기획 및 팀커뮤니케이션 진행 등을 통해 전사적으로 병원 안내의 효율성을 증진한다.</t>
  </si>
  <si>
    <t>1. 요양기관 대기고객 관리하기
2. 요양기관 고객매뉴얼 관리하기
3. 요양기관 온라인 상담하기
4. 요양기관 전화 상담하기
5. 요양기관 진료 후 상담하기
6. 요양기관 온라인 예약 관리하기
7. 요양기관 오프라인 예약 관리하기
8. 요양기관 예약일정 관리하기
9. 요양기관 진료대기시간 관리하기
10. 요양기관 직원 CS 교육하기
11. 요양기관 팀워크 향상 프로그램 기획하기
12. 요양기관 병원 편의 시설 관리하기
13. 요양기관 안전 및 위생 관리
14. 요양기관 병원 이미지 관리하기
15. 요양기관 고객만족도 조사하기
16. 좋은 병원을 만드는 커뮤니케이션 특징
17. 사람을 움직이는 듣기의 기술
18. 효과적인 말하기 기술
19. 치료적 언어로 소통하기
20. 갈등의 정의와 갈등 관리
21. 갈등의 유형
22. 갈등해결 방법
23. 공감서비스의 필요성
24. 고객욕구와 감동서비스
25. 공감서비스의 힘
26. 몸짓이 먼저 말한다
27. 의료기관 MOT와 조직문화 디자인
28. 조직문화를 이끄는 리더십
29. 팀워크와 팀리더십
30. 환자와 직원이 행복한 의료기관</t>
  </si>
  <si>
    <t>"디지털 헬스케어의 혁신적 기초를 이해하라!"
이미 시작된 변화와 혁신인 디지털 헬스케어의 기초를 학습함으로써 새로운 패러다임에 직시하고, 헬스케어 성공 비즈니스의 필수성을 강조하여 디지털 헬스케어에 대한 기본적인 이해를 높여주는 과정입니다.
"디지털 헬스케어의 미래를 대비하는 기술적 통찰력!"
 이 과정은 새로운 패러다임과 디지털 헬스케어의 미래를 예측하고 대응하는 전략적 통찰력을 함양하는 과정으로, 디지털 컨버전스 시장과 개별 맞춤형 의료 그리고 디지털 컨버전스 기술에 대한 분석을 통해 관련 분야의 핵심 역량을 기를 수 있습니다.
"환자 중심의 경험을 창출하는 병원경영의 핵심기술!" 디지털 헬스케어 솔루션과 병원경영 전략에 초점을 맞춘 이 과정은 고객만족경영, 감성 포인트를 자극하는 고객경험, 그리고 병원 환경 연출과 관리에 대한 실전적인 기법을 소개하고, 병원과 환자 간의 효과적인 소통과 경험을 개선하는 핵심 스킬도 담고 있습니다.</t>
  </si>
  <si>
    <t>의료기기 제조업 종사자
인공지능(AI) 및 디지털 헬스케어에 대한 전문 지식을 갖고자 하는 의료 현장 실무 담당(예정)자</t>
  </si>
  <si>
    <t>디지털 헬스케어 산업의 시장 및 정책 동향을 이해할 수 있다.
인공지능의 주요 개념과 인공지능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디지털 헬스케어의 컨버전스 핵심 기술과 미래 트렌드를 전망할 수 있다.</t>
  </si>
  <si>
    <t>1. 이미 시작된 변화와 혁신, 디지털 헬스케어의 기초
2. 새로운 패러다임, 과거와 현실부터 직시하라!
3. 선택이 아닌 필수! 헬스케어 성공 비즈니스
4. 디지털 컨버전스 시장, 이렇게 조사하고 분석하라!
5. 개별 맞춤형 의료의 실현, DNA 파워!
6. 유레카! DNA 설계도와 질병 예측 서비스
7. Attention! 사례로 알아보는 K-디지털 헬스케어
8. 디지털 헬스케어 전쟁, 전략적으로 대응하라!
9. 디지털 컨버전스 기술, 이렇게 분류하고 분석하라!
10. 누구나 쉽게 이해할 수 있는 인공지능의 기초
11. 머신 러닝, 스스로 학습하고 패턴을 인식하다
12. 딥러닝, 기계학습의 르네상스를 실현하다
13. 원격진료, 시공간의 제약과 의료 사각지대의 감소
14. 이미 열린 판도라의 상자, 인공지능을 바라보는 관점
15. 의료 빅데이터와 인공지능의 시너지 효과
16. Welcome to 헬스케어 데이터 플랫폼
17. 디지털 융·복합 시대, 인공지능의 미래와 의료 응용
18. 의료산업의 변화와 병원조직문화의 이해
19. 잘 나가는 병원의 고객만족경영 노하우
20. 감성 포인트를 자극하는 고객경험 여정 part 1.
21. 감성 포인트를 자극하는 고객경험 여정 part 2.
22. 재진 횟수를 늘리는 병원 환경 연출과 관리
23. 초진고객을 사로잡는 매력적인 홍보 마케팅
24. (병원실무 skill up!) 효과적 기법으로 소통하는 기술
25. (병원실무 skill up!) 치료적 언어로 소통하는 기술
26. IT기반 디지털 헬스케어 솔루션의 실제① 의료와 블록체인 기술 융합
27. IT기반 디지털 헬스케어 솔루션의 실제② 의료와 사물인터넷 기술 융합
28. IT기반 디지털 헬스케어 솔루션의 실제③ 의료와 3D 프린팅 기술 융합
29. IT기반 디지털 헬스케어 솔루션의 실제④ 의료와 5G/원격 기술 융합
30. 의료와 IT 기술 융합의 미래 트렌드 미리보기</t>
  </si>
  <si>
    <t>금융</t>
  </si>
  <si>
    <t>2021년 관련법 시행에 따른 금융소비자보호법 및 금융소비자보호에 관한 최신 이슈를 다루고, 금융소비자보호법에서 다뤄지는 다양한 분쟁 및 민원 사례 등을 제시함으로써 현업 종사자인 학습자들에게 실질적인 도움이 될 수 있는 내용으로 구성합니다.</t>
  </si>
  <si>
    <t>모든 금융인
금융업에 종사하는 임직원(사원~관리자급)
고객접점에 근무하는 창구 직원
금융권의 상품개발부서 근무자
금융소비자 
금융소비자보호와 연관된 업무를 수행하는 자</t>
  </si>
  <si>
    <t>금융소비자 보호의 의의와 국내외 금융소비자보호 제도 및 기구에 대해 이해하고 설명할 수 있다.
금융소비자보호법 주요 법안과 금융상품 개발과정 및 판매과정에서의 금융소비자보호 방안을 숙지하여 업무에 적용할 수 있다.
금융상품 개발과정 및 판매과정에서 금융소비자보호 방안을 학습하고, 금융업권별 금융소비자보호 사례를 통해 금융소비자보호를 위한 세부 실천 사항을 활용할 수 있다.
금융소비자의 다양한 민원처리 및 분쟁에 대처할 수 있다.
디지털 금융시대 금융소비자보호에 대해 설명할 수 있다.</t>
  </si>
  <si>
    <t>1. 금융소비자보호 의의: 금융소비자보호는 무엇이고 왜 중요한가?
2. 국내 · 외 금융소비자보호제도 현황: 우리나라 금융소비자보호 제도는 충분히 구축되어 있는가? 
3. 금융소비자보호를 위한 금융사 내부통제시스템(1): 국내 금융사 내부통제시스템의 문제점은 무엇인가? 
4. 금융소비자보호를 위한 금융사 내부통제시스템(2): 내부통제 개선방안은 무엇인가?
5. 금융소비자보호법 입법경과 및 주요내용
6. 금융소비자보호법상의 영업행위 준수사항(1): 금융상품 6판매원칙을 중심으로
7. 금융소비자보호법상의 영업행위 준수사항(2): 금융상품판매업자의 업종별 영업행위 준수사항을 중심으로
8. 금융상품 판매 단계별 금융소비자보호방안: 금융상품 판매전, 판매 시, 판매 후 단계별 적용되는 금융소비자보호법
9. 불완전판매 사례를 통해 본 금융소비자보호방안(1): 은행
10. 불완전판매 사례를 통해 본 금융소비자보호방안(2): 금융투자회사
11. 불완전판매 사례를 통해 본 금융소비자보호방안(3): 보험회사
12. 금융소비자의 주요금융민원과 분쟁조정제도
13. 금융취약계층을 위한 금융소비자보호: 고령층 금융소비자보호를 중심으로
14. 전자금융사기와 금융소비자보호
15. 비대면 금융거래에서 금융소비자보호
16. 금융윤리와 금융소비자보호</t>
  </si>
  <si>
    <t>시장조사를 통해 산업의 동향을 파악하고, 기업의 목표를 달성하기 위해 합리적인 마케팅 목표와 효과적인 마케팅 전략을 수립할 수 있다.</t>
  </si>
  <si>
    <t>마케팅을 담당하고 있는 관련 직무자
마케팅에 관심있는 학습자
모든 산업체 종사자</t>
  </si>
  <si>
    <t>시장 조사를 통해 산업의 동향을 파악하고 마케팅 환경을 분석할 수 있다.
기업의 목표를 달성하기 위하여 합리적인 마케팅 목표와 효과적인 마케팅 전략을 수립할 수 있다.
제품 및 서비스를 기획하고 마케팅 전략을 수립하여 제품, 가격, 유통, 판촉, 성과에 대해 관리할 수 있다.</t>
  </si>
  <si>
    <t>1. 시장 환경 분석하기
2. 고객 환경 분석하기
3. 경쟁사 환경 분석하기
4. 자사 환경 분석하기
5. 마케팅 목표 우선순위 결정하기
6. 마케팅 예산 수립하기
7. STP 전략 수립
8. 제품(Product) 전략 수립하기
9. 가격(Price) 전략 수립하기
10. 유통(Place) 전략 수립하기
11. 제품(Product) 관리 하기 Ⅰ
12. 제품(Product) 관리 하기  Ⅱ
13. 가격(Price) 관리
14. 유통(Place) 관리
15. 프로모션(Promotion)관리 Ⅰ
16. 프로모션(Promotion)관리 Ⅱ
17. 프로모션(Promotion)관리 Ⅲ
18. 고객 관리 Ⅰ
19. 고객 관리 Ⅱ
20. 성과 관리</t>
  </si>
  <si>
    <t>이슈/트렌드</t>
  </si>
  <si>
    <t>현대 디지털 금융 세계의 핵심을 파악하고 싶다면, 이 콘텐츠는 그 답을 제공합니다. 디지털 전환에서 금융 시스템이 어떻게 변화하고 있는지 탐색하며 시작합니다. 기존 금융 시스템의 제한성을 극복하기 위한 새로운 패러다임, 탈중앙화 금융 네트워크의 등장에 대한 깊이 있는 이해를 제공합니다.
세상에 없던 P2P 금융 네트워크의 개념과 이를 통한 혁신적인 거래 방식을 배우게 됩니다. 이런 네트워크의 작동 방식과 안정성, 그리고 어떻게 거래의 무결성을 확인하는지에 대한 지식을 얻을 수 있습니다. 암호화 기술에 대한 기초부터 고급 주제에 이르기까지, 그리고 그것이 어떻게 우리의 금융 생활에 영향을 미치는지를 소개합니다.
마지막으로 소액 결제의 최적화에 관한 논의를 통해 라이트닝 네트워크에 대해 배워보고, 실제 지갑을 사용하여 금융 활동을 진행하는 방법을 배울 수 있습니다.
디지털 금융의 혁신적인 변화를 눈 앞에서 목격하고, 이 변화의 핵심을 이해하는 경험을 이 콘텐츠를 통해 경험하실 수 있습니다. 지금 바로 디지털 금융 혁신의 전선으로 함께 떠나볼까요?</t>
  </si>
  <si>
    <t>디지털 전환의 구체적인 변화의 모습이 궁금한 사람
디지털 금융과 미래 모습에 관심 있는 사람
금융 및 테크놀로지 분야의 디지털화에 관심 있는 사람
금융 기술(핀테크)에 관심 있는 사람
비트코인을 단순 투자 수단으로만 알고 있던 사람
비트코인의 동작 절차와 핵심 개념을 알고 싶은 사람</t>
  </si>
  <si>
    <t>디지털 전환, 금융 시스템의 변화 및 기존 금융 시스템의 문제점을 이해하고, 이를 해결하는 데 필요한 새로운 전략을 탐색하는 능력을 키울 수 있습니다.
탈중앙화 금융 네트워크의 개념, 작동 원리 및 그로 인한 금융 시스템의 혁신을 이해하고, 이를 통해 금융 시장에 대한 통찰력을 키울 수 있습니다.
P2P 금융 네트워크의 작동 순서 및 안정성을 검증하고, 이를 통해 거래 무결성 및 합의 알고리즘 등 금융 기술의 핵심 요소를 이해하는 능력을 갖출 수 있습니다.
셀프 커스터디 및 지갑 사용의 이해와 실습을 통해, 실제 디지털 금융 활동에 필요한 기술적 능력을 습득하고 활용할 수 있습니다.
라이트닝 네트워크 등의 최신 금유 네트워크 기술을 이해하고, 실제 금융 활동에 적용하는 방법을 배울 수 있습니다. 이를 통해 디지털 금융 시스템의 향후 동향과 가능성에 대해 이해하고 대응할 수 있습니다.</t>
  </si>
  <si>
    <t>1. 디지털 전환과 금융 시스템의 변화
2. 기존 금융 시스템의 문제점과 해결방안
3. 탈중앙화 금융 네트워크의 출현
4. 세상에 없던 P2P 금융 네트워크
5. 금융 기관 없는 금융 네트워크 개요
6. 거래와 거래의 순서 증명 방법
7. 탈중앙화 금융 네트워크 작동 순서
8. 탈중앙화 금융 네트워크의 안정성 검증
9. 탈중앙화와 분산장부
10. 탈중앙화 금융 주권의 핵심 요소
11. 에너지 사용량을 통해 거래 무결성 검증
12. 건전화폐를 위한 발행량 고정 매커니즘
13. 분산장부 생성과 합의 알고리즘
14. 탈중앙화 금융 네트워크의 암호화 기술
15. 가명성, 블록체인, 레이어2
16. 결제 최종성, 오픈소스, 게임 이론
17. 셀프 커스터디 개념
18. 셀프 커스터디 지갑 종류
19. 셀프 커스터디 지갑 선택과 금융 활동
20. 셀프 커스터디 절차
21. 스패로우 지갑 실습 - 설치, 생성
22. 스패로우 지갑 실습 - 메뉴 구성, 관계성
23. 스패로우 지갑 실습 - 다중 지갑 생성, 전송
24. 스패로우 지갑 실습 - 와치온리, 다중서명
25. 일렉트럼 지갑 실습 - 설치, 생성, 복원
26. 일렉트럼 지갑 실습 - 패스프레이즈, 메뉴
27. 일렉트럼 지갑 실습 - 테스트 코인 얻기
28. 일렉트럼 지갑 실습 - 전송, 다중서명
29. 일렉트럼 지갑 실습 - 각종 트랜잭션 종류
30. 소액 결체 최적화 금융 네트워크
31. 라이트닝 결제 절차 및 준비
32. 라이트닝 지갑 사용법
33. 라이트닝 활용 금융 활동 사례</t>
  </si>
  <si>
    <t>사물인터넷의 모든 것을 이해할 수 있다.</t>
  </si>
  <si>
    <t>사물인터넷에 대해 관심있는 임직원</t>
  </si>
  <si>
    <t>IoT의 탄생 배경과 국내의 정책 동향에 대해 설명할 수 있다.
IoT플랫폼의 역할을 이해하고 기획 및 분석을 위해 필요한 기초 지식을 습득한다.</t>
  </si>
  <si>
    <t>1. 4차 산업혁명과 IoT 기술의 이해
2. IoT의 응용과 서비스 기술의 동향
3. 4차 산업혁명과 함께 발전하는 IoT 기술
4. IoT의 구성요소와 아키텍처
5. IoT 비즈니스 모델 개발을 위한 기술요소 분석하기-1
6. IoT 비즈니스 모델 개발을 위한 기술요소 분석하기-2
7. IoT 디바이스 기획과 핵심지식-1
8. IoT 디바이스 기획과 핵심지식-2
9. IoT 디바이스 기획과 핵심지식-3
10. IoT의 서비스망과 네트워크 구성 분석-1
11. IoT의 서비스망과 네트워크 구성 분석-2
12. IoT 서비스모형 기획을 위한 첫걸음-1
13. IoT 서비스모형 기획을 위한 첫걸음-2
14. IoT 플랫폼 기획과 분석-1
15. IoT 플랫폼 기획과 분석-2
16. IoT 서비스를 위한 정보보호 가이드</t>
  </si>
  <si>
    <t>회계/재무</t>
  </si>
  <si>
    <t>재무제표를 알면 비즈니스가 효율적으로 운영됩니다. 이 과정에서는 재무제표의 기초를 이해하고, 비즈니스 관점에서 재무정보를 읽고 해석하는 방법을 익힙니다. 또한 회계의 언어와 재무제표의 내용을 파악하여, 비즈니스의 재무건전성을 평가하고 최적의 의사결정을 할 수 있도록 하며 재무제표의 핵심 항목을 학습하고 이를 통해 재무비율분석 및 경영전략 수립에 필요한 기반을 다질 수 있습니다.</t>
  </si>
  <si>
    <t>기업의 회계/재무에 대한 체계적인 이해가 필요한 비재무 실무자 및 관리자
회계원리부터 시작되는 기초 실무지식을 습득하고자 하는 비재무담당자
체계적인 이론 수업이 필요한 재경부서 담당자</t>
  </si>
  <si>
    <t>재무제표의 기초 이해부터 출발하여, 회계의 언어와 재무제표의 구성을 통해 재무정보를 읽고 해석하는 능력을 키울 수 있다.
재무비율을 활용하여 재무상태와 수익성을 평가하는 방법을 습득하고, 이를 기반으로 회사의 경영전략을 구축하는 능력을 갖출 수 있다.
현금흐름표 및 자본변동표를 통해 회사의 금융 건전성을 평가하고, 재무비율분석을 통해 재무리스크를 식별하는 능력을 갖출 수 있다.</t>
  </si>
  <si>
    <t>1. 무엇을 학습할 것인가? 재무제표 읽는 법
2. 회계의 언어, 분개
3. 현금화 가능성, 당좌자산
4. 미실현이익의 인식? 유가증권의 평가
5. 전부 회수할 수 있을까? 매출채권
6. 이익조작에 취약한, 재고자산
7. 투자는 타이밍! 투자자산
8. 감가상각비는 매직비용? 유형자산
9. 자산일까? 비용일까? 무형자산
10. 정말 조심히 관리해야 할, 유동부채
11. 장기투자는 이것으로, 비유동부채
12. 회사가 자본거래를 한다고? 자본금과 자본잉여금
13. 이익은 전부 배당가능할까? 이익잉여금, 자본조정, 기타포괄손익
14. 어느 시점에서 인식할까? 매출액
15. 원가계산, 생각처럼 복잡하다! 매출원가와 판매비와 관리비
16. 영업이익과 당기순이익. 무엇이 더 중할까? 영업외손익과 법인세비용
17. 모두가 상처 입는 조작된 이익, 분식회계와 회계감사 
18. 재무상태표와 손익계산서 만들기
19. 흑자도산을 막는 보루, 현금흐름표와 자본변동표
20. 회사를 한눈에 알 수 있는 재무비율분석</t>
  </si>
  <si>
    <t>원가에 대한 기본적인 이해와 체계에 대해 알면 회사의 이익을 극대화할 수 있습니다. 복잡한 제조 과정과 다양한 원가 요소를 포함한 종합적인 원가 계산을 함께 해보면서 현장에서의 실무 적용 능력을 향상시킬 수 있습니다.</t>
  </si>
  <si>
    <t>전임직원
비회계담당자 모두
기업 내 의사결정자 및 실무자</t>
  </si>
  <si>
    <t>제조과정에서 발생하는 간접비용 등 순손실을 계산하고 이익을 극대화하는 방법을 알 수 있다.
다양한 원가 요소를 이해하여 전략적 이해를 갖추고 실무에 적용할 수 있다.</t>
  </si>
  <si>
    <t>1. 무엇이 다를까? 재무회계와 원가관리회계
2. 원가! 무엇으로 구성될까? 제조원가와 비제조원가
3. 원가의 재구성, 변동비와 고정비
4. 의사결정의 마술사! 공헌이익
5. 이익이 늘어날까? 원가의 추가투입
6. 직접 해보자! 제품과 재공품 원가계산
7. 합리적인 방법일까? ABC 원가
8. 의사결정과 관계없다! 매몰원가
9. 부서간의 갈등! 내부대체가격과 연산품
10. 성과평가의 기준, 표준원가와 조업도
11. 무엇이 원인일까? 차이분석
12. 어느 사업부가 잘한 걸까? 영업이익률과 투자수익률</t>
  </si>
  <si>
    <t>영업</t>
  </si>
  <si>
    <t>영업직무 이해와 다양한 사례를 중심으로 세일즈 기법, 전략 등 실무능력을 배양시킴으로써 개인의 목표달성과 경영목표 달성의 영업전략을 학습할 수 있다.</t>
  </si>
  <si>
    <t>세일즈를 해야하는 모든 임직원, 제품 및 서비스를 판매하고자 하는 자, 영업으로 직무를 변경하고자하는 근로자</t>
  </si>
  <si>
    <t>다양한 사례를 중심으로 세일즈에 대한 정확한 이해와 실무 능력 향상
성공적인 세일즈를 위해 각 단계별로 세일즈맨이 갖춰야 할 자질과 기본지식 습득 
세일즈 기법 및 전략 등 실무능력을 배양시킴으로써 개개인의 실적 증대와 전사적인 경영목표 달성에 기여</t>
  </si>
  <si>
    <t>1. 세일즈의 기회
2. 기회를 성공으로 이끄는 사전 준비
3. 첫 만남을 이끄는 기술 Ⅰ
4. 첫 만남을 이끄는 기술 Ⅱ
5. 세일즈 대화의 기술 Ⅰ
6. 세일즈 대화의 기술 Ⅱ
7. 세일즈 대화의 기술 Ⅲ
8. 세일즈 기회 분석&amp;해결책을 개발하는 방법
9. 해결책을 개발하는 방법 Ⅱ&amp;프레젠테이션 기술 Ⅰ
10. 프레젠테이션 기술 Ⅱ
11. 프레젠테이션 기술 Ⅲ
12. 고객의 반응을 읽어내는 방법
13. 세일즈 협상의 기술 Ⅰ
14. 세일즈 협상의 기술 Ⅱ
15. 계약을 맺는 기술
16. 계약 이후의 고객관리
17. 고객의 반대를 다루는 기술 Ⅰ
18. 고객의 반대를 다루는 기술 Ⅱ
19. 진정한 세일즈 경쟁력 Ⅰ
20. 진정한 세일즈 경쟁력 Ⅱ</t>
  </si>
  <si>
    <t>뉴노멀 시대에 맞춘 CS의 방식과 서비스 전략을 학습하고, 고객만족의 위한 성공전략 습득</t>
  </si>
  <si>
    <t>4차산업에 맞는 CS전략을 학습하고자 하는 모든 임직원</t>
  </si>
  <si>
    <t>4차산업 시대에 맞는 CS의 변화된 상황을  배울 수 있다.
고객만족을 위한 CS의 노하우 및 CRM을  학습할 수 있다.</t>
  </si>
  <si>
    <t>1. 4차 산업시대! CS는 더 이상 친절서비스가 아니다!
2. CS는 4차 산업까지 어떻게 발전해 왔을까
3. CS 개론으로 보는 고객관계 전략 및 교류 분석
4. 고객 중심 경영을 4차 산업에 반영하다-1
5. 고객 중심 경영을 4차 산업에 반영하다-2
6. 고객에 대한 이해를 통해 발전하는 CS-1
7. 고객에 대한 이해를 통해 발전하는 CS-2
8. 서비스를 이해해야 고객을 이해할 수 있다
9. 4차 산업 CS를 위한 서비스 전략 기초-1
10. 4차 산업 CS를 위한 서비스 전략 기초-2
11. 고객 분석이 CS의 시작이다-1
12. 고객 분석이 CS의 시작이다-2
13. 고객 만족을 위한 CS 경영의 원칙-1
14. 고객 만족을 위한 CS 경영의 원칙-2
15. 고객 만족을 위한 CS 경영의 원칙-3
16. CRM을 알아야 CS에 힘이 생긴다-1
17. CRM을 알아야 CS에 힘이 생긴다-2
18. CRM을 알아야 CS에 힘이 생긴다-3
19. 고객 만족 필수 법칙을 찾아라-1
20. 고객 만족 필수 법칙을 찾아라-2
21. 고객 만족 CS를 위한 성장 노하우-1
22. 고객 만족 CS를 위한 성장 노하우-2
23. 고객 만족 CS를 위한 성장 노하우-3
24. CS 경영을 통한 고객 만족 성공 전략-1
25. CS 경영을 통한 고객 만족 성공 전략-2
26. CS 경영을 통한 고객 만족 성공 전략-3
27. 4차 산업에 스며든 CS 스토리 - 인공지능1
28. 4차 산업에 스며든 CS 스토리 - 인공지능2
29. 4차 산업에 스며든 CS 스토리 - 빅데이터
30. 4차 산업에 스며든 CS 스토리 - 스마트 헬스케어</t>
  </si>
  <si>
    <t>저출산 고령화 사회, 헬스케어의 중요성과 요양기관의 필요성이 높아지고 있다. 환경변화를 이해하고 그에 맞는 전문지식을 습득함으로써 기관의 역량을 향상시킬 수 있다.
본 과정은 요양기관 중 환자를 중심으로 한 업무 스킬 향상과 관련 업종의 미래 환경 변화에 대해 설명하고 있다. 요양기관을 의료기관의 관점에서 학습하고 배움으로서 역량을 향상 시킬 수 있다.</t>
  </si>
  <si>
    <t>병원 행정 관련 업무 종사자
보건·의료기관에 종사하는 모든 자</t>
  </si>
  <si>
    <t>환자를 중심으로 한 기본업무 스킬을 학습하고 적용할 수 있다.
의료기관에서 필요한 행정업무에 대해 이해하고 업무에 적용할 수 있다.
의료기관을 둘러싼 변화를 파악하고 의료기관의 미래모습을 그려볼 수 있다.</t>
  </si>
  <si>
    <t>1. 진료 전 상담
2. 진료 후 상담
3. 예약 접수 및 관리
4. 환자 진료접수 및 진료정보 파악
5. 환자 대기 관리
6. 환자 진료 지원
7. 외래 업무 실무
8. 입/퇴원 실무
9. 진료비 관리
10. 진료비 심사 청구
11. 의료기관 직무분석 및 적정인원 산정
12. 의료기관 인사 및 평가 관리
13. 의료기관 보상 관리
14. 약품 구매 관리
15. 소모품 구매 관리
16. 장비 구매 관리
17. 재고 관리
18. 의료기관 주요 규정 및 문서관리
19. 의료기관 시설 및 환경 관리
20. 의료기관 운영 전략수립
21. 의료기관 홍보 기획
22. 의료기관 예산 기획
23. 의료기관 사업계획
24. 의료기관 경영실적 관리
25. 의료기관 원가 분석
26. 환경변화와 의료기관의 당면 과제
27. 4차산업혁명과 의료산업
28. 디지털 헬스케어로의 접근 방법
29. 스마트 헬스케어
30. 의료기관의 대응전략</t>
  </si>
  <si>
    <t>직무</t>
    <phoneticPr fontId="8" type="noConversion"/>
  </si>
  <si>
    <t>인공지능은 현재 다양한 산업 분야에서 엄청난 혁신과 경쟁력을 제공하고 있다. 특히 생성 AI는 급속히 발전하고 있으며 그 잠재력과 활용 방법이 무궁무진하여 AI 시대에 경쟁력을 갖추기 위해서는 필수적으로 배워야 한다. 인공지능 기술을 적용한 자동화와 자동화된 결정 시스템은 기업들이 생산성을 향상시키고 비용을 절감하는 데 큰 도움이 되며 AI 기반의 데이터 분석과 예측 모델은 기업이 시장 동향을 파악하고 전략을 개선하는 데 도움이 된다. 인공지능 기술은 비즈니스와 교육을 포함해 의료, 자율주행, 에너지 등 다양한 산업 분야에서 혁신적인 솔루션을 창출하는 데 활용되고 있다. 특히 생성 AI 기술은 창작 분야에서도 큰 잠재력을 가지고 있으며, 예술, 디자인, 문학 등 다양한 창작 활동을 지원하는 데 활용될 수 있다.</t>
  </si>
  <si>
    <t>인공지능에 관심있고 실제 생활에 적용시키고 싶은 모든 근로자
인공지능 활용으로 일의 효율과 효과를 향상시키고 싶은 모든 임직원
생성 AI를 통해 자신의 개인 역량을 최대로 발전시키고 싶은 재직자</t>
  </si>
  <si>
    <t>인공지능의 개념과 원리를 이해하고, 특히 생성AI의 한계점과 가능성을 파악하여 자신의 분야에 효과적으로 활용할 수 있다..
4차 산업혁명 시대에 들어서 인공지능이 급부상하는 이유를 살펴보고 제4의 물결과 미래 사회에 대해 설명할 수 있다. 
뉴스, 스포츠, TV, 연예, 영화, 오디오, 사진, 문학과 미술, 게임 등 다방면에 활용되는 인공지능의 가능성을 확인하고 실무에 적용할 수 있다.
인공지능 콘텐츠 시대를 준비하기 위한 빙안을 제시할 수 있다.</t>
  </si>
  <si>
    <t>1. 인공지능이란?
2. 인공지능의 역사
3. 인공지능의 원리
4. 인공지능 윤리
5. 디지털 리터러시
6. 생성형 AI
7. ChatGPT의 특성과 효과적인 프롬포트 활용 전략
8. 유용한 생성형 AI 프로그램들
9. ChatGPT 활용에 유용한  확장프로그램
10. 생성AI의 활용과 적용1 – 사회복지분야
11. 생성AI의 활용과 적용2 - 로보틱스분야
12. 생성AI의 활용과 적용3 - 농업분야
13. 생성AI의 활용과 적용4 - 상담분야
14. 생성AI의 활용과 적용5 - 의학분야
15. 생성AI의 활용과 적용6 - 법률분야
16. 생성AI의 활용과 적용7 - 예술분야
17. 생성AI의 활용과 적용8 - 서비스업분야
18. 생성AI의 활용과 적용9 - 교육분야
19. 미래 전망과 대비 – 멀티모달 AI</t>
  </si>
  <si>
    <t>본 과정에서는 다양한 커뮤니케이션을 다루고 있어 학습 후 커뮤니케이션에 대한 높은 이해도를 가질 수 있습니다.</t>
  </si>
  <si>
    <t>언론 홍보 및 커뮤니케이션 직무 종사자
언론 홍보 및 커뮤니케이션에 관심 있는 일반인</t>
  </si>
  <si>
    <t>언론 홍보에 대해 설명할 수 있다.
다양한 커뮤니케이션에 대해 설명할 수 있다.
뉴미디어 시대의 매체의 특성을 이해하고, 매체를 통해 기업을 홍보할 수 있다.
회사 내 커뮤니케이션을 통해 업무수행 능력을 높일 수 있다.</t>
  </si>
  <si>
    <t>1. 커뮤니케이션 이해하기
2. 브랜드 커뮤니케이션 이해하기
3. 기업 이미지 광고하기
4. 퍼스널 브랜딩 이해하기
5. 크리에이티브 전략
6. 매스 커뮤니케이션 이해하기
7. 언론 홍보계획 수립하기
8. 뉴미디어 시대의 커뮤니케이션
9. 뉴미디어 시대의 온라인 매체 운영계획 수립하기
10. 뉴미디어 시대의 온라인 매체 운영하기
11. 뉴미디어 시대의 콘텐츠 제작하기
12. 사내 커뮤니케이션 이해하기
13. 비즈니스 업무문서 작성하기
14. 사내조직 커뮤니케이션을 위한 전파 현황 파악하기
15. 사내조직 커뮤니케이션을 위한 조직문화 전파 계획 수립하기
16. 위기 대응 시 위기 관리체계 구축하기를 위한 커뮤니케이션 매뉴얼 작성</t>
  </si>
  <si>
    <t>"디지털 기술이 선도하는 스마트 헬스케어 혁신" 본 과정은 스마트 헬스케어의 핵심을 이루는 디지털 기술을 소개하고, 현대 의료 산업을 주도하는 디지털 혁신의 핵심에 대한 이해도 제고를 목적으로 합니다.
"진단부터 건강관리까지, 치료 영역의 Mega 트렌드"
 학습 후 스마트 헬스케어의 치료 영역에서의 Mega 트렌드, 앞으로 있을 변화와 기회, 의료 서비스의 핵심 동향을 파악할 수 있습니다.
"데이터 주도의 스마트 헬스케어 구현과 전략"
 스마트 헬스케어를 현실로 구현하는 데 필요한 핵심 기술과 전략을 다룰뿐만 아니라 의료 데이터의 활용, 빅데이터 기술 및 플랫폼, 그리고 스마트 헬스케어 구현의 핵심 단계에 대한 실제적인 지침을 제공하여, 스마트 헬스케어 시스템을 효과적으로 구축할 수 있도록 도와드립니다.</t>
  </si>
  <si>
    <t>전자기기개발 및 의료장비제조 관련 종사자
빅데이터 및 스마트 헬스케어에 대한 전문 지식을 갖고자 하는 의료 현장 실무 담당(예정)자</t>
  </si>
  <si>
    <t>스마트 헬스케어 산업의 시장 및 정책 동향을 이해할 수 있다.
빅데이터의 주요 개념과 빅데이터 기술이 의료에 응용되는 원리를 설명할 수 있다.
다양한 IT 기술과 의료의 융합을 이해하고 의료 분야의 관련 비즈니스 사례를 분석할 수 있다.
의료 현장실무의 생산성 향상과 고객 만족 서비스 제공을 위해 적합한 전략을 수립할 수 있다.
스마트 헬스케어의 컨버전스 핵심 기술과 미래 트렌드를 전망할 수 있다.</t>
  </si>
  <si>
    <t>1. 스마트 헬스케어 혁신의 중심에는 디지털 기술이 있다
2. 스마트 헬스케어, 치료 영역의 Mega 트렌드
3. 스마트 헬스케어, 진단 및 건강관리 영역의 Mega 트렌드
4. 질병을 예측하는 시대, DNA 개인유전정보 분석의 모든 것
5. 의료 데이터 기반의 개별 맞춤형 헬스케어의 실제
6. 의료기기 산업의 미래, 성공 기업의 인사이트를 주목하라!
7. 스마트 헬스케어를 이끌어 가는 의료기기 산업과 시장 분석
8. (기획력+) 의료시장분석 프로세스와 보고서 작성 노하우
9. 어서 와, 이렇게 쉬운 스마트 헬스케어 빅데이터는 처음이지?
10. 스마트 헬스케어의 구현 Tool ① 분산 데이터베이스 시스템
11. 스마트 헬스케어의 구현 Tool ② 빅데이터 프로세스와 기술
12. 스마트 헬스케어의 구현 Tool ③ 빅데이터 플랫폼
13. 스마트 헬스케어 구현의 실제, 필수적인 3단계를 기억하라!
14. 아는 만큼 보인다! NEW 디지털마케팅 변화와 전략
15. 병원 홍보, 의료 서비스 마케팅믹스 전략 4P를 응용하라!
16. 병원정보시스템으로 실현하는 차별화된 의료 서비스
17. 미래지향적인 병원이 제공하는 고품격 서비스 퀄리티
18. 잘나가는 병원에는 특별한 시스템과 매뉴얼이 존재한다
19. 병원 경쟁력을 높이고 싶다면 고객지향적 마인드로 다가가라!
20. 병원 생산성을 높이고 싶다면 조직문화부터 디자인하라!
21. 의료 서비스 질 향상! 통(通)하는 인간관계 전략
22. 병원 내부갈등 타파! 통(通)하는 인간관계 전략
23. 블루오션, 스마트 헬스케어의 문을 두드린 자는 누구인가?
24. 스마트 헬스케어 컨버전스 기술 ① XR 기술 융합
25. 스마트 헬스케어 컨버전스 기술 ② 디지털 콘텐츠 기술 융합
26. 스마트 헬스케어 컨버전스 기술 ③ 디지털 트윈 기술 융합
27. 스마트 헬스케어 컨버전스 기술 ④ 디지털 마커 기술 융합
28. 디지털 경쟁 시대, 이미 현실화되고 있는 AI 스마트 헬스케어
29. 스마트 헬스케어와 블록체인으로 만드는 성공 비즈니스
30. (기획력+) 기술 자료 분석 프로세스와 보고서 작성 노하우</t>
  </si>
  <si>
    <t>디지털 대전환 시대에 맞춰 고객만족과 경험을 최적화하는 전략적 아이디어를 습득하고, 온택트와 AB 전략을 통한 고객 경험 프로세스 디자인에 대한 전문 지식을 확보합니다.
브랜드의 성공 비결과 매력적인 스토어 운영을 위한 첫 걸음을 함께 준비하며, 미래를 대비한 매입 전략과 재고 관리 방안을 효과적으로 파악합니다.
브랜드의 성장과 함께 직원 관리 시스템을 향상시키는 방법을 습득하고, 고객을 유혹하는 첫인상의 중요성과 고객의 취향을 저격하는 소통 전략을 체득합니다.
친밀감 조성을 통한 고객 감동과 호감의 구매로 이어지는 세일즈 마법의 비밀을 파헤치며, 고객만족 극대화와 고객감동 실현을 위한 실용적인 기술을 습득합니다.
세일즈의 핵심을 이루는 고객 캐치와 대응 솔루션, 고객 지향성과 유능성 강화, 그리고 설득의 커뮤니케이션과 특별한 세일즈력을 키우는 방법을 효과적으로 숙지합니다.</t>
  </si>
  <si>
    <t>세일즈 퍼포먼스 역량 강화를 통해 고객 경험 차별화 및 매출 증대를 목표로 하는 전 사원</t>
  </si>
  <si>
    <t>상품의 특성과 스토어를 분석하여 고객 니즈에 대한 상품 설명을 효과적으로 할 수 있다.
첫 고객 만남 전부터 사후관리까지의 프로세스를 체계화하여 고객 경험과 만족도를 높일 수 있다.
매출을 증대 시키기 위해 상품 및 서비스의 판매촉진 활동을 계획하고 실행할 수 있다.
매장 분위기 및 시각화 효과를 높이기 위한 브랜드 아이덴티티 전략과 디스플레이의 점검 및 관리를 수행할 수 있다.
고객 충성도를 높이기 위해 고객상담 및 관계 관리 기술을 습득하여 실무에 활용할 수 있다.</t>
  </si>
  <si>
    <t>1. 디지털 대전환 시대의 고객만족과 고객경험
2. 고객 경험 프로세스 디자인 : 온택트와 AB 전략
3. 사랑받는 고-투 브랜드는 무엇이 다른가
4. 매력적인 스토어로의 첫 걸음
5. 미래로 가는 매입 전략과 재고 관리
6. 브랜드 성장을 위한 직원 관리 시스템
7. 세일즈 퍼포먼스에 전문성 입히기
8. 고객을 유혹하는 첫인상 임팩트
9. 고객의 취향을 저격하는 소통 전략
10. 공감에서 시작하는 친밀감 조성 전략
11. 호감이 구매로 연결되는 세일즈 마법
12. 고객만족 극대화를 위한 일반 고객 관리
13. 고객감동 실현을 위한 우수 고객 관리
14. 고객의 지갑을 열게 하는 상품의 가치화
15. 현장에서 바로 써먹는 상품 설명 매뉴얼 part 1. 기능, 특성, 경쟁력
16. 현장에서 바로 써먹는 상품 설명 매뉴얼 part 2. 사용법, 고객 체험
17. 세일즈 고수의 고객 캐치와 대응 솔루션
18. 세일즈 성공의 접점 : 고객지향성 &amp; 유능성
19. 고급 화술 전략 - 설득의 커뮤니케이션
20. 세일즈력(力)을 끌어 올리는 특별한 비결
21. 세일즈 비전을 담은 판매촉진 기획 과정
22. 빛나는 성과로 보답하는 판매촉진 수행 과정
23. 세일즈 시크릿 도구 : 긍정의 카피
24. 주목받는 세일즈맨의 프레젠테이션 승부수
25. 신뢰받는 세일즈맨의 구매 제안 승부수
26. 세일즈의 끝은 또 다른 영업의 시작이다!
27. The 나은 고객 경험을 위한 매장 연출 기법
28. 매력도 수직 상승! 분위기 연출 노하우
29. 구매율 수식 상승! 공간 연출 노하우
30. 스토어 아이덴티티로 만드는 브랜딩 파워</t>
  </si>
  <si>
    <t>본 과정은 고객의 마음을 저격하고 변화를 읽는 트렌드에 따라 성공적인 세일즈 전략을 구축하는 비즈니스 성공 비법을 담고 있습니다. 현대 비즈니스 환경은 디지털 접촉과 고객 관리의 중요성이 더욱 강조되고 있으며, 이 과정을 통해 새로운 비즈니스 환경에서 이기는 전략을 확인할 수 있습니다.</t>
  </si>
  <si>
    <t>판매서비스 업무 및 고객 대면 업무 종사자
기업이나 기관에서 고객 요구 분석 및 제품/서비스 기획 담당자, 고객 지원 관련 업무 종사자</t>
  </si>
  <si>
    <t>긍정적 마인드를 형성하고 상대방에게 긍정적 영향을 미칠 수 있다.
커뮤니케이션을 이해하고 상황에 맞는 커뮤니케이션 스킬을 활용할 수 있다.
나의 의견을 상대에게 정확하게 전달하고 상대의 행동변화를 이끌어 낼 수 있다</t>
  </si>
  <si>
    <t>1. 고객의 마음을 저격하는 트렌드 변화 읽기
2. 커뮤니케이션 마스터가 비즈니스를 구하는 비법
3. 고객을 감동시키는 7가지 대응법
4. 자신감 있는 커뮤니케이션을 하려면 감정 척도를 파악하라
5. 비즈니스 성공은 긍정적 사고가 반이다
6. 식스센스만 있으면 당신도 세일즈 마스터가 될 수 있다
7. 호감 접점 찾고 비즈니스 인기맨 등극하기
8. 이미지 메이킹, 연예인만의 전유물이 아니다
9. 자신만의 색깔로 빛나는 비즈니스맨 되기
10. 디지털 접촉, 이젠 필수! 고객과 함께 성장하기
11. 성공적인 디지털 마케팅을 위한 비밀 노하우
12. 고객 특성에 맞는 커뮤니케이션 전략 찾기
13. 감성을 터치하는 고객맞이와 공감대 형성
14. 고객을 내 편으로 끌어들이는 고차원적 기술 ①
15. 고객을 내 편으로 끌어들이는 고차원적 기술 ②
16. 백전백매(賣)! 유능한 제품 설명을 위한 4가지 요소
17. 믿음을 줄 수 있는 고객 셀링포인트를 찾아라!
18. 고객을 설득하는 효과적인 질문법
19. 단계적으로 완성하는 설득의 기술
20. 체계적인 고객 관리를 원한다면 CRM을 활용하라!
21. 스캔들! 고객만족, 고객로열티, CRM의 삼각관계
22. 판매 목표의 달성? PDCA 사이클이 답이다
23. 똑! 소리 나는 영업직의 판매 손익관리
24. 리더의 성장, 자기 성찰에서 시작된다
25. 조직 커뮤니케이션의 핵심은 휴먼 스킬이다
26. 변화를 주도하는 리더가 되어라
27. 리더의 힘, 혁신적인 조직문화를 만든다
28. 언택트 비즈니스 시대, 가치를 창출하는 센스메이커
29. 성공적인 조직 경영을 위한 노하우 완벽 정리
30. 경영자의 의사결정 스타일이 승패를 좌우한다</t>
  </si>
  <si>
    <t>IT</t>
  </si>
  <si>
    <t>보안</t>
  </si>
  <si>
    <t>우리회사 정보보호 가이드 교육은 컴퓨터를 사용하는 모든 임직원을 대상으로 하는 교육입니다. 이 과정에서는 사내 근무 환경에서 필요한 보안 수칙을 학습하여 업무 활동 중의 정보보안을 강화합니다. 특히, 스마트워크 환경에서의 보안 관리 방법을 익히며, 비즈니스 관련 IoT와 클라우드 보안을 강화하는 전략에 대해 알아봅니다. 더불어, 인공지능을 활용한 보안시스템을 어떻게 활용할지에 대한 효과적인 방안도 학습하게 됩니다. 4차 산업과 GPT 시대에 발맞춰 정보보호에 대한 최신 기술과 전략을 습득하세요!</t>
  </si>
  <si>
    <t>업무에 컴퓨터를 사용하는 모든 임직원 
정보보안의 기초내용을 알고자 하는 기업의 모든 임직원</t>
  </si>
  <si>
    <t>사내 근무 환경에서 보안을 위해 필요한 보안 수칙을 살펴본다.
스마트워크 환경에서 관리해야 하는 보안 사항을 살펴본다.
비즈니스 관련 IoT, 클라우드 보안 강화 방안을 살펴본다.
인공지능을 활용한 보안시스템 활용 방안을 알아본다.</t>
  </si>
  <si>
    <t>1. 우리 회사의 기밀을 지키는 방패! 정보보호의 기초
2. 안전한 작업 환경 조성을 위한 사내 PC 보안 수칙
3. 안전한 작업 환경 조성을 위한 사내 근로자 보안 수칙
4. 안전한 원격근무를 위한 보안 전략
5. 비즈니스 트렌드의 이해 - 스마트워크
6. 스마트워크 성공 공식! 인프라 보안의 핵심
7. 스마트워크 성공 공식! 인적 자산 관리의 핵심
8. 기밀 유지를 위한 성실한 파트너! 서버보안 기초
9. 네트워크 보안 전문가가 되기 위한 A to Z
10. 침입자를 찾아라! 악성 프로그램 탐지와 대응
11. 랜섬웨어와 디도스 공격의 대응 전략
12. IoT 초기 보안의 필수 가이드 - 1
13. IoT 초기 보안의 필수 가이드 - 2
14. IoT 보안 설정을 위한 전략과 조치
15. IoT 보안의 인증 및 접근 통제를 통한 전략과 조치
16. 지피지기 백전백승! IoT 보안 기술 파악하기
17. 비즈니스 트렌드의 이해 - 클라우드
18. 실무를 위한 클라우드 보안 관리 전략
19. 데이터를 안전하게! 클라우드 운영보안의 핵심 - 1
20. 데이터를 안전하게! 클라우드 운영보안의 핵심 - 2
21. 클라우드 환경에서 안전한 운영을 위한 실무 방안
22. 정보 보안을 위한 필수 선택! 인공지능의 이해
23. 지피지기 백전백승! 인공지능을 활용한 공격 방법 파악하기
24. 인공지능을 활용한 정보 보안 전략 - 1
25. 인공지능을 활용한 정보 보안 전략 - 2
26. 정보보호의 새로운 패러다임! GPT 정보 보안 기술
27. 강력한 보안을 위한 백업 시스템 구축하기 - 1
28. 강력한 보안을 위한 백업 시스템 구축하기 - 2
29. 모바일 오피스를 위한 보안 요령
30. 위기 상황! 정보 보안 사고 대응 전문가는 이렇게 한다</t>
  </si>
  <si>
    <t>4차산업의 핵심! 인공지능 서비스를 도입하기 위한 첫걸음
기업에서 인공지능 서비스를 도입하기 위한 기초학습을 중심으로 구성</t>
  </si>
  <si>
    <t>인공지능을 통한 고객서비스 및 내부 서비스를 진행하고자 하는 기업의 모든 임직원</t>
  </si>
  <si>
    <t>인공지능 서비스를 위해 필요한 자원과 환경, 최신 기술 동향을 분석하고 서비스 방향을 설정할 수 있다.
인공지능 플랫폼 인프라, 가능, 내·외부 인터페이스를 설계하고 구현하며 구축 이후 품질 관리를 할 수 있다.
로봇 개발에 필요한 지능의 종류를 파악하고 이를 설계·개발하며 지능 유지를 위한 시험을 치를 수 있다.</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</si>
  <si>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</si>
  <si>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누구나 쉽게 배우는 인공지능 과정은 인공지능에 대한 기본적인 지식과 개념을 소개하고, 구체적인 알고리즘과 모델을 사용하여 실제 문제에 적용하는 방법을 가르치는 과정입니다. 이 과정은 초보자부터 전문가까지 다양한 수준의 학습자들을 대상으로 하며, 전문적인 수학적 지식이나 프로그래밍 경험이 없는 사람들도 쉽게 배울 수 있도록 구성되어 있습니다.</t>
  </si>
  <si>
    <t>4차 산업혁명의 혁신적 변화와 인공지능 신기술에 관심 있는 학습자
인공지능 산업의 시대적 변화와 흐름을 파악하고 자기계발의 필요성을 느끼는 학습자
인공지능 분야 비전공자이지만 인공지능에 대한 개념과 원리를 쉽게 이해하고 싶으신 분</t>
  </si>
  <si>
    <t>인공지능의 개념과 특성에 대해 이해하고 설명할 수 있다.
인공지능의 도입으로 사회에 어떤 변화가 일어날 지 이해하고 설명할 수 있다.
인공지능의 다양한 학습방법(기계학습, 딥러닝, 지도학습, 비지도학습 등)에 대해 이해하고 설명할 수 있다.
인공지능의 탐색 알고리즘, 표현, 추론에 대해 이해하고 설명할 수 있다.
인공지능의 실생활에서 적용된 사례와 도입에 따른 윤리적 쟁점 사례에 대해 이해하고 설명할 수 있다.</t>
  </si>
  <si>
    <t>1. 인공지능정책과 교육 동향
2. 인공지능의 이해
3. 인공지능의 역사
4. 인공지능 시대에 일어날 일(1)
5. 인공지능 시대에 일어날 일(2)
6. 인공지능 시대의 산업 변화
7. 인공지능이 각 사회에 미치는 영향
8. 머신러닝과 딥러닝(1)
9. 머신러닝과 딥러닝(2)
10. 인공지능 활용에 관한 국가시책
11. 인공지능과 빅데이터
12. 인공지능의 이미지와 음성인식
13. 인공지능의 탐색과 추론
14. 인공지능과 데이터 학습
15. 인공지능의 영향력과 데이터 편향성
16. 인공지능의 발전과 생활 속 인공지능
17. 인공지능의 감각과 인식
18. 인공지능과 최신 테크놀로지의 융합(1)
19. 인공지능과 최신 테크놀로지의 융합(2)
20. 인공지능 윤리</t>
  </si>
  <si>
    <t>서비스</t>
  </si>
  <si>
    <t>본 과정은 용모 관리부터 매장 관리까지 매장 영업의 모든 것을 학습할 수 있는 과정이다.</t>
  </si>
  <si>
    <t>판매직 종사자
판매 관련 업체 임직원</t>
  </si>
  <si>
    <t>매장판매 서비스 매뉴얼에 따라 고객을 응대할 수 있다.
좋은 영업을 위해 필요한 마인드를 이해하고 적용할 수 있다.
매장의 영업매출을 강화하기 위해 필요한 전략을 이해하고 수행할 수 있다.</t>
  </si>
  <si>
    <t>1. 용모와 복장 갖추기
2. 전화 고객 응대하기
3. 전화 고객 판매상담하기
4. 재고관리하기
5. 방문 고객 맞이하기
6. 고객 니즈 파악하기
7. 상품 설명하기
8. 판매 확정하기
9. 성공을 가지고 오는 세일즈 행동
10. 구매의 약속 클로징
11. 세일즈에서 고객 Needs
12. 세일즈 성공을 위한 질문1
13. 세일즈 성공을 위한 질문2
14. 효과적인 상품 제안1
15. 효과적인 상품 제안2
16. 매장 디스플레이 점검하기
17. 사람이 몰리는 매장의 공식
18. 영업매출 관리하기
19. 매장 경영 기획하기
20. 영업사원이 아닌 컨설턴트 되기</t>
  </si>
  <si>
    <t>질환별 중환자 임상 간호와 Case로 보는 중환자실의 기본 술기</t>
    <phoneticPr fontId="7" type="noConversion"/>
  </si>
  <si>
    <t>직무</t>
    <phoneticPr fontId="11" type="noConversion"/>
  </si>
  <si>
    <t>중환자실 간호사가 들어야하는 필수 항목들로 구성되어 있으며, 공통 실무, 주요 기계, 질환별 간호 및 환자 파악 관련된 내용이 포함되어 있다.</t>
  </si>
  <si>
    <t>중환자실 2~3년차로 체계적으로 중환자 간호 업무를 정립하고 싶은 간호사
중환자실 프리셉터로 교육을 앞두고 있는 간호사
중환자 이해와 환자 파악 능력을 향상시키고 싶은 간호사</t>
  </si>
  <si>
    <t>중환자실 공통 실무에 대해 이해한다.
중환자실 주요 기계 사용법에 대해 이해하고 업무 적응력을 높일 수 있다.
중환자실 주요 질환별 간호 과정에 대해 이해한다.
중환자 간호 이해도를 높이고 환자 파악 능력을 향상시킬 수 있다.</t>
  </si>
  <si>
    <t>1. Case로 보는 기관삽관(Intubation) 환자 간호
2. Case로 보는 인공호흡기(Ventilator) 환자 간호
3. Case로 보는 지속적 신대체 요법(CRRT) 환자 간호
4. Case로 보는 투석 환자 간호
5. Case로 보는 체외막 산소공급(ECMO) 환자 간호
6. Case로 보는 CABG 수술 후 ICU 전실 간호(1)
7. Case로 보는 CABG 수술 후 ICU 전실 간호(2)
8. Case로 보는 ICU 수술 후 간호
9. Case로 보는 인공호흡기 조절 및 환자 사정
10. Case로 보는 출혈 환자 간호 (저혈압, CCRT)
11. Case 기록으로 보는 출혈 &amp; 급성 신부전 환자 간호
12. Case로 보는 수술 후 섬망 환자 간호의 진정
13. Case로 보는 섬망 환자의 호흡 양상과 기록
14. Case로 보는 CPR환자의 ECMO 적용
15. Case로 보는 ECMO 환자의 간호와 임종 간호
16. Case로 보는 심전도와 인공심박동기 삽입 간호
17. Case로 보는 CVP 간호
18. 환자 모니터 이해 및 내분비계 중환자 간호
19. 신경계 중환자 간호
20. 심혈관계 중환자 간호
21. 호흡기계 중환자 간호
22. 간질환 중환자 간호
23. 소화기계 중환자 간호
24. 신부전 중환자 간호
25. 중환자실에서 사용하는 약물
26. 중환자실에서의 욕창/낙상/통증 간호
27. ABP monitoring 결과 해석하여 간호 적용하기
28. Swan-ganz 카테터로 보는 폐동맥압 간호
29. 심박출량, 심기능지표 환자의 간호</t>
  </si>
  <si>
    <t>바쁜 직장인을 위한 초간단 지식재산권 길라잡이</t>
    <phoneticPr fontId="7" type="noConversion"/>
  </si>
  <si>
    <t>"리더십의 힘을 깨달으라!" 이 과정은 세상을 움직이는 힘, 리더십에 대해 학습하고 역량 함양을 원하는 직장인들을 위한 과정입니다. 훌륭한 리더에 열광하는 이유와 함께 VUCA 시대에 필요한 리더의 조건을 다루며, 더 나은 리더십을 위한 전략을 탐구합니다.
"리더십의 창의적 사고를 위한 핵심 스킬 업!"
 조직의 모든 것을 이해하며, 창의적으로 사고하는 데 필요한 리더십 기술을 학습하여, 더 나은 리더십 전략을 세우고, 코칭의 세계와 심리학적 통찰, 통찰력을 기반으로 한 코칭 노하우를 제시해 드립니다.
"다차원적 리더십의 실천과 현실적 적용!" 리더가 개인적으로 성장하고, 조직 내에서 빛나는 리더로 거듭나기 위한 실전적인 가이드를 제공합니다.</t>
  </si>
  <si>
    <t>조직의 직업교육 및 경력지도 관련 종사자
리더십과 조직문화 개선에 관심이 있는 경영진 및 리더십 담당(예정)자
효과적 팀 운영과 성과 달성을 위해 코칭 기술 및 리더십을 키우고자 하는 학습자</t>
  </si>
  <si>
    <t>(리더십 역할 및 자질 이해) VUCA 시대의 리더의 역할과 필수 자질을 파악하고 적용할 수 있다.
(조직 구조와 문화 이해) 조직의 핵심 구성과 문화를 이해하고, 지속가능한 조직문화를 관리하고 개선할 수 있다.
(개인 코칭 기술 활용) 개인 역량을 분석하고, 코칭 프로세스 접목시켜 자기이해 및 개인 성과를 향상시킬 수 있다.
(조직 코칭 기술 활용) 조직의 비전과 목표를 기반으로 전략을 계획하고, 조직 내에서 성과를 증진시킬 수 있다.
(리더십 기술의 활용) 다양한 리더십 스타일을 이해하고, 상황에 따라 적절한 스타일을 선택하고 효과적으로 적용할 수 있다.</t>
  </si>
  <si>
    <t>1. 세상을 움직이는 힘, 현대인들은 왜 리더십에 열광하는가
2. 이 세상 모든 리더(예정자)가 알아야 할 조직의 모든 것
3. VUCA 시대 리더의 조건, 틀에서 벗어나 창의적으로 사고하라!
4. 더 나은 리더십 전략을 위한 길 Part 1
5. 더 나은 리더십 전략을 위한 길 Part 2
6. 비전과 잠재력을 이끌어 내는 코칭의 세계
7. 전(全) 영역에서의 성장을 도모하는 코칭 이론
8. 심리학적 통찰, 다양한 이론을 활용한 코칭 노하우
9. 성장의 핵심, 행동 단계 모형을 활용한 코칭 노하우
10. 습관의 변화, 대안 모형을 활용한 코칭 노하우
11. 탁월한 리더는 가장 먼저 자화상을 그릴 줄 알아야 한다
12. 2P 프로세스로 자아 발견과 코칭 로드맵을 수립하라!
13. 커뮤니케이션 삼박자로 상대방의 마음을 리드하라!
14. 아이덴티티 발견! 셀프 코칭을 통한 자기 돌봄과 성찰의 여정
15. NEW 리더십 패러다임! MZ 세대가 원하는 리더의 역량
16. 통(通)하다! 상대를 설득하는 소통 리더십의 기초와 심화
17. 내면의 조화를 찾아가는 상담과 현실치료의 기초
18. 게슈탈트 관점, 나-너(I-thou) 협력 관계의 구축
19. 교류분석 관점, 체계적인 행동 분석과 변화 탐구
20. 조직문화 길잡이, 진단과 관리로 지속 가능한 문화 만들기
21. 직장 내 교육과 멘토링으로 조직문화의 꽃을 피워라!
22. 성공을 향한 발걸음, 최고의 팀을 만드는 지침서
23. 성과를 넘어 고(高) 가치를 창출하는 리더십 팀을 구성하라!
24. 팀의 역동성을 높이는 열쇠, 리더십 여정과 수용력
25. 조직에서 빛나는 리더! ACC 파워 리더십 역량 키우기
26. 기대 이상의 성과를 거두려면 휴먼 스킬이 정답이다!
27. 권위자의 리더십 Part 1
28. 권위자의 리더십 Part 2
29. 글로벌 리더십의 지혜와 기술로 세계를 품어라!
30. 똑똑하게 평가하고, 미래 비전과 트렌드를 읽어라!</t>
  </si>
  <si>
    <t>뉴노멀 시대의 경영 트렌드를 익히며, 미래에 대한 통찰력을 개발할 수 있는 과정입니다. IT 기술 분야의 최신 동향을 파악하여 업계에서 빛나는 지식 전문가로 인도해 드립니다. 현재와 미래를 주도할 테크놀로지 변화를 이해하고 적용하는 비즈니스 리더가 되는 길을 열어보세요.</t>
  </si>
  <si>
    <t>정보통신, 정보기술 영업 분야 실무자
조직의 IT기술영업 담당자
시장 및 기업 분석, 고객 상담 등 세일즈 관련 역량을 키우고자 하는 학습자</t>
  </si>
  <si>
    <t>IT 기술 관련 전반적인 지식을 바탕으로 시장을 조사 및 분석할 수 있다.
고객지향적 세일즈 프로세스를 활용하여 영업 기회를 창출할 수 있다.
업무에 효율성을 높이는 조직 문화를 이해할 수 있다.
시장, 영업 목표, 고객을 타겟팅한 결과를 바탕으로 전략을 수립할 수 있다.</t>
  </si>
  <si>
    <t>1. 디지털 혁신 시대, '시장 환경 분석'
2. 시장 진입을 위한 IT 기술 동향과 '시장 환경 분석'
3. 인공지능 테크놀로지와 '시장 환경 분석'
4. 고객 니즈를 기반으로 한 '시장환경 분석'
5. 기술영업의 기초와 관계지향성의 이해
6. IT 영업사원의 마인드 셋
7. 논리적 사고로 전달하는 비즈니스 메시지
8. IT 비즈니스의 전달력을 높이는 문서 작성 실무
9. 임팩트있는 세일즈 프레젠테이션의 실제
10. IT 기술영업 준비를 위한 회의 지침과 기법
11. VUCA 시대, 개인과 조직의 현명한 의사결정 기법
12. 일체감과 자율성으로 실행되는 팀 빌딩
13. 기업 역량 강화를 위한 조직문화 만들기
14. 벤치마킹을 통한 긍정적 조직문화 만들기
15. IT 기술영업을 위한 단계별 지침서
16. IT 미래 시장 진출을 위한 '시장 선정하기'
17. IT 기술 '영업 목표 설정'과 고객 세분화
18. 디지털 트랜스포메이션과 '시장 선정하기'
19. 솔루션 구성 전략 수립'을 위한 핵심 역량 구축
20. 기술수용 주기를 활용한 차별화된 '솔루션 구성 전략 수립'
21. DB 영업 전술과 '솔루션 구성 전략 수립하기'
22. 전사 전략 기반 '솔루션 구성 전략 수립하기'
23. 창조적 사고 기반 IT '솔루션 구성 전략 수립하기'
24. IT 비즈니스 수익을 높이는 '가격 전략 수립하기'
25. S/B기업의 스마트한 '가격 전략 수립하기'
26. IT 세일즈 협상, 숙련된 테크닉의 중요성
27. IT 기술 협력 파트너로서의 고객 재발견과 '사업수행 지원하기'
28. 고객사 정보 조사와 커뮤니케이션을 통한 '영업 목표 설정하기'
29. IT 기술영업의 돌발 이슈 해결과 '사업수행 지원하기'
30. IT 기술영업의 고객사 리스크 관리와 '사업수행 지원하기'</t>
  </si>
  <si>
    <t>[한끝] ITQ OA Master (한글, 파워포인트, 엑셀)</t>
    <phoneticPr fontId="7" type="noConversion"/>
  </si>
  <si>
    <t>정보화 시대의 기업, 기관, 단체 구성원들에 대한 정보기술 관리 및 실무능력 수준을 지수화, 등급화하여 객관성 높게 평가하고 과학기술정보통신부에서 공식 인증하는 국가공인자격 시험입니다.
ITQ는 산업인력의 정보경쟁력 강화를 통한 국가정보화 촉진을 목적으로 시행하고 있으며, 초등학생부터 대학생, 직장인, 노년층에 이르기까지 다양한 계층에서 ITQ시험을 통해 IT실력을 검증 받고 있습니다.
ITQ OA Master (한글, 파워포인트, 엑셀) 자격증 취득을 목표하는 수험자를 대상으로 교육하는 과정입니다.</t>
  </si>
  <si>
    <t>ITQ OA Master (한글, 파워포인트, 엑셀) 자격증을 취득하려는 수험자</t>
  </si>
  <si>
    <t>정보기술능력 또는 정보기술 활용능력을 객관적으로 평가하는 ITQ OA Master (한글, 파워포인트, 엑셀) 자격증 취득을 목표로 한다.</t>
  </si>
  <si>
    <t>1. ITQ 한글-OT 및 편집 용지 설정
2. ITQ 한글-스타일 및 표
3. ITQ 한글-차트
4. ITQ 한글-수식 및 그리기
5. ITQ 한글-문서작성 능력평가(1)
6. ITQ 한글-문서작성 능력평가(2)
7. ITQ 한글-실전 기출문제(1)
8. ITQ 한글-실전 기출문제(2)
9. ITQ 파워포인트-슬라이드 마스터(1)
10. ITQ 파워포인트-슬라이드 마스터(2) 및 표지 디자인
11. ITQ 파워포인트-목차 및 텍스트/동영상 슬라이드
12. ITQ 파워포인트-표 슬라이드
13. ITQ 파워포인트-차트 슬라이드
14. ITQ 파워포인트-도형 슬라이드
15. ITQ 파워포인트-실전 기출문제(1)
16. ITQ 파워포인트-실전 기출문제(2)
17. ITQ 엑셀-엑셀 기본 용어
18. ITQ 엑셀-제1작업 조건(1)
19. ITQ 엑셀-제1작업 조건(2)
20. ITQ 엑셀-제2작업, 제3작업(부분합)
21. ITQ 엑셀-제4작업 차트
22. ITQ 엑셀-수학/통계 함수
23. ITQ 엑셀-조건 함수
24. ITQ 엑셀-문자/선택 함수 및 논리 함수(1)
25. ITQ 엑셀-문자/선택 함수 및 논리 함수(2)
26. ITQ 엑셀-날짜~참조 함수
27. ITQ 엑셀-제1작업 조건부 서식 및 함수
28. ITQ 엑셀-표 서식, 피벗 테이블
29. ITQ 엑셀-실전 기출문제(1) (부분합)
30. ITQ 엑셀-실전 기출문제(2)
31. ITQ 엑셀-실전 기출문제(3)
32. ITQ 엑셀-실전 기출문제(4) (피벗 테이블)</t>
  </si>
  <si>
    <t>직무</t>
    <phoneticPr fontId="8" type="noConversion"/>
  </si>
  <si>
    <t>비즈니스스킬</t>
    <phoneticPr fontId="8" type="noConversion"/>
  </si>
  <si>
    <t>4차산업혁명</t>
    <phoneticPr fontId="8" type="noConversion"/>
  </si>
  <si>
    <t xml:space="preserve"> 디지털 융합시대 빅데이터에 대한 기초 지식을 얻고 새로운 기회를 모색하는 과정입니다.</t>
    <phoneticPr fontId="8" type="noConversion"/>
  </si>
  <si>
    <t xml:space="preserve">디지털 융합시대 빅데이터에 대한 기초 지식을 얻고 새로운 기회를 모색하고자 하는 임직원 </t>
    <phoneticPr fontId="8" type="noConversion"/>
  </si>
  <si>
    <t xml:space="preserve">1. 디지털 융합에 빅데이터 적용 과정을 이해한다.
2. 데이터의 확보를 통해 빅데이터 서비스를 기획하고 적용하는 과정을 살펴본다.
3. 빅데이터의 처리 계획괴 시스템의 구성, 아키텍처에 대해 살펴본다.
4. 빅데이터가 적용되는 미래 산업 전반을 살펴본다. </t>
    <phoneticPr fontId="8" type="noConversion"/>
  </si>
  <si>
    <t>1. 디지털 융합, 뉴노멀, 엔데믹, 그리고 4차 산업-1    
2. 디지털 융합, 뉴노멀, 엔데믹, 그리고 4차 산업-2    
3. 디지털 융합의 중심! 빅데이터의 이해    
4. 빅데이터의 협력자! 디지털 뉴딜의 시대    
5. 빅데이터 서비스! 어떻게 기획할까요    
6. 빅데이터 핵심 기술-생산, 수집, 관리, 분석    
7. 환경 분석으로 빅데이터의 서비스를 시작하라!    
8. 빅데이터의 분석과 기획-데이터 확보부터 결과의 적용까지    
9. 빅데이터와 아키텍처-아키텍처&amp;수집 기술    
10. 빅데이터와 아키텍처-저장 기술&amp;처리 기술    
11. 빅데이터 수집과 통계의 기초    
12. 빅데이터 저장 방식과 모델 설계의 이해    
13. 빅데이터 처리 계획과 시스템 구성    
14. 빅데이터로 진화하는 미래 산업-금융 빅데이터    
15. 빅데이터로 진화하는 미래 산업-스마트 헬스케어    
16. 빅데이터로 진화하는 미래 산업-스마트 팩토리    
17. 빅데이터로 진화하는 미래 산업-운송과 유통    
18. 빅데이터로 진화하는 미래 산업-의료 빅데이터-1    
19. 빅데이터로 진화하는 미래 산업-의료 빅데이터-2    
20. 빅데이터로 진화하는 미래 산업-마이데이터</t>
    <phoneticPr fontId="8" type="noConversion"/>
  </si>
  <si>
    <t>직무</t>
    <phoneticPr fontId="8" type="noConversion"/>
  </si>
  <si>
    <t>비즈니스스킬</t>
    <phoneticPr fontId="8" type="noConversion"/>
  </si>
  <si>
    <t>4차산업혁명</t>
    <phoneticPr fontId="8" type="noConversion"/>
  </si>
  <si>
    <t xml:space="preserve"> 디지털 융합시대 빅데이터에 대한 기초 지식을 얻고 새로운 기회를 모색하는 과정입니다.</t>
    <phoneticPr fontId="8" type="noConversion"/>
  </si>
  <si>
    <t xml:space="preserve">디지털 융합시대 빅데이터에 대한 기초 지식을 얻고 새로운 기회를 모색하고자 하는 임직원 </t>
    <phoneticPr fontId="8" type="noConversion"/>
  </si>
  <si>
    <t>1. 디지털 융합, 뉴노멀, 엔데믹, 그리고 4차 산업-1    
2. 디지털 융합, 뉴노멀, 엔데믹, 그리고 4차 산업-2    
3. 디지털 융합의 중심! 빅데이터의 이해    
4. 빅데이터의 협력자! 디지털 뉴딜의 시대    
5. 빅데이터 서비스! 어떻게 기획할까요    
6. 빅데이터 핵심 기술-생산, 수집, 관리, 분석    
7. 환경 분석으로 빅데이터의 서비스를 시작하라!    
8. 빅데이터의 분석과 기획-데이터 확보부터 결과의 적용까지    
9. 빅데이터와 아키텍처-아키텍처&amp;수집 기술    
10. 빅데이터와 아키텍처-저장 기술&amp;처리 기술    
11. 빅데이터 수집과 통계의 기초    
12. 빅데이터 저장 방식과 모델 설계의 이해    
13. 빅데이터 처리 계획과 시스템 구성    
14. 빅데이터로 진화하는 미래 산업-금융 빅데이터    
15. 빅데이터로 진화하는 미래 산업-스마트 헬스케어    
16. 빅데이터로 진화하는 미래 산업-스마트 팩토리    
17. 빅데이터로 진화하는 미래 산업-운송과 유통    
18. 빅데이터로 진화하는 미래 산업-의료 빅데이터-1    
19. 빅데이터로 진화하는 미래 산업-의료 빅데이터-2    
20. 빅데이터로 진화하는 미래 산업-마이데이터</t>
    <phoneticPr fontId="8" type="noConversion"/>
  </si>
  <si>
    <t>1. ESG 경영의 기초 개념과 최신 동향을 이해하고, 기업 내에서 적용할 수 있는 실질적인 지식을 습득한다.
2. ESG 평가 지표와 관련 규제에 대해 파악하고, 높은 평가를 받을 수 있는 실무적 전략을 학습한다.
3. 지속가능경영보고서 작성과 관련된 실전 가이드와 실무 사례를 통해 보고서 작성 역량을 향상시킨다.
4. 기업별 맞춤형 ESG 경영 성공 사례를 통해 산업 특성에 맞는 ESG 전략을 수립하고 실행하는 능력을 기른다.</t>
    <phoneticPr fontId="7" type="noConversion"/>
  </si>
  <si>
    <t>1. ESG 규제강화에 따른 리스크에 대비하는 기업의 모든 임직원
2. ESG 의 개념 및 주요내용에 대해 알고자 하는 모든 임직원</t>
    <phoneticPr fontId="7" type="noConversion"/>
  </si>
  <si>
    <t>기업교육의 중요성과 프로세스를 인식하여 사내교육 강의 전략을 개발할 수 있으며, 리더십과 팀 활성화, 업무 역량을 향상시키는 데 필수적인 기술을 학습하여 더 나은 성과를 이끌어낼 수 있다.</t>
    <phoneticPr fontId="7" type="noConversion"/>
  </si>
  <si>
    <t>1. 기업체 교육담당자 및 사내강사
2. 기업교육이 필요한 모든 임직원</t>
    <phoneticPr fontId="7" type="noConversion"/>
  </si>
  <si>
    <t>1. ESG 기초부터 발전 과정까지, 경영의 필수 요소
2. ESG로 위험을 기회로! 기업 리스크 완벽 관리법
3. 지속가능금융과 택소노미! ESG 경영을 위한 필수 개념
4. 성공적인 기업 내부 혁신의 비결! 거버넌스 개선 전략
5. ESG 평가 지표를 해부하다, 높은 평가를 위한 실무 팁
6. 지속가능경영보고서 한 번에 작성하는 실전 가이드
7. 글로벌 ESG 트렌드 따라잡기! 국내외 동향 완벽 분석
8. 기업이 꼭 알아야 할 이슈! ESG 관련 법률과 규제
9. TCFD 권고안 제대로 이해하고 활용하기 
10. 국가별 전략 차이를 분석하다, 글로벌 ESG 투자 흐름의 이해
11. ESG 제도화에 대비하라! 성공적인 대응법 제시 
12. 지속가능경영의 핵심 요소, 기업에 꼭 필요한 전략은? 
13. 왜 ESG 경영이 필요한가? 성공적인 전략 수립법 
14. ESG 협력과 마케팅 전략, 성장을 위한 필수 요건
15. MZ 세대를 사로잡는 ESG 마케팅, 성공 전략은? 
16. 철강&amp;화학 분야 ESG 성공 사례, 당신의 기업도 가능하다!
17. 의료&amp;제약 분야의 ESG 경영 혁신 사례 공개
18. 식품&amp;금융 분야 ESG 경영 성공 비결
19. ESG 평가 필수 권고 사항, 기업 실무 적용법 총정리
20. ESG 경영의 미래, 성공적인 실무 적용 전략은?</t>
    <phoneticPr fontId="7" type="noConversion"/>
  </si>
  <si>
    <t>1. 스피치란?
2. 스피치의 3요소
3. 스피치의 매너 
4. 비즈니스 커뮤니케이션의 이해
5. 이메일, 문자, SNS 작성법
6. 공문, 기안서 작성법
7. 보고서 작성법 
8. 조직 내 갈등관리
9. 우수한 리더의 커뮤니케이션 
10. 효과적인 협업과 소통을 위한 리더의 설득기술 
11. 조직 내 인재 개발
12. 교육방침과 핵심과제 설정 
13. 교육과정 운영의 A to Z 
14. 교육과정 진행과 결과 보고 
15. 효과적인 교수 활동 방법
16. 교안 및 교수 자료 준비
17. 교육 성과 평가하기
18. 교육 후 현업에 적용하기
19. 교육 후 사후관리 및 활동 평가</t>
    <phoneticPr fontId="7" type="noConversion"/>
  </si>
  <si>
    <t>ABA20253001067067</t>
    <phoneticPr fontId="7" type="noConversion"/>
  </si>
  <si>
    <t>ABA20253001067066</t>
    <phoneticPr fontId="7" type="noConversion"/>
  </si>
  <si>
    <t>ABA20253001067061</t>
  </si>
  <si>
    <t>ABA20253001067060</t>
    <phoneticPr fontId="7" type="noConversion"/>
  </si>
  <si>
    <t>ABA20253001067059</t>
    <phoneticPr fontId="7" type="noConversion"/>
  </si>
  <si>
    <t>ABA20253001067058</t>
    <phoneticPr fontId="7" type="noConversion"/>
  </si>
  <si>
    <t>ABA20253001067057</t>
    <phoneticPr fontId="7" type="noConversion"/>
  </si>
  <si>
    <t>ABA20253001067056</t>
    <phoneticPr fontId="7" type="noConversion"/>
  </si>
  <si>
    <t>ABA20253001067055</t>
    <phoneticPr fontId="7" type="noConversion"/>
  </si>
  <si>
    <t>ABA20253001067054</t>
    <phoneticPr fontId="7" type="noConversion"/>
  </si>
  <si>
    <t>ABA20253001067053</t>
    <phoneticPr fontId="7" type="noConversion"/>
  </si>
  <si>
    <t>ABA20253001067049</t>
    <phoneticPr fontId="7" type="noConversion"/>
  </si>
  <si>
    <t>ABA20253001067047</t>
    <phoneticPr fontId="7" type="noConversion"/>
  </si>
  <si>
    <t>ABA20253001067040</t>
    <phoneticPr fontId="7" type="noConversion"/>
  </si>
  <si>
    <t>ABA20253001067039</t>
    <phoneticPr fontId="7" type="noConversion"/>
  </si>
  <si>
    <t>ABA20253001067041</t>
    <phoneticPr fontId="7" type="noConversion"/>
  </si>
  <si>
    <t>ABA20253001067042</t>
    <phoneticPr fontId="7" type="noConversion"/>
  </si>
  <si>
    <t>The 블루오션! 미래 의료산업을 이끌어갈 디지털 헬스케어</t>
    <phoneticPr fontId="7" type="noConversion"/>
  </si>
  <si>
    <t>ABA20253001067043</t>
    <phoneticPr fontId="7" type="noConversion"/>
  </si>
  <si>
    <t>ABA20253001067044</t>
    <phoneticPr fontId="7" type="noConversion"/>
  </si>
  <si>
    <t>ABA20253001067045</t>
    <phoneticPr fontId="7" type="noConversion"/>
  </si>
  <si>
    <t>ABA20253001067046</t>
    <phoneticPr fontId="7" type="noConversion"/>
  </si>
  <si>
    <t>ABA20253001067048</t>
    <phoneticPr fontId="7" type="noConversion"/>
  </si>
  <si>
    <t>ABA20253001067050</t>
    <phoneticPr fontId="7" type="noConversion"/>
  </si>
  <si>
    <t>ABA20253001067051</t>
    <phoneticPr fontId="7" type="noConversion"/>
  </si>
  <si>
    <t>ABA20253001067065</t>
    <phoneticPr fontId="7" type="noConversion"/>
  </si>
  <si>
    <t>ABA20253001067064</t>
    <phoneticPr fontId="7" type="noConversion"/>
  </si>
  <si>
    <t>ABA20253001067063</t>
    <phoneticPr fontId="7" type="noConversion"/>
  </si>
  <si>
    <t>ABA20253001067062</t>
    <phoneticPr fontId="7" type="noConversion"/>
  </si>
  <si>
    <t>ABA20253001067052</t>
    <phoneticPr fontId="7" type="noConversion"/>
  </si>
  <si>
    <t>2025년 01차</t>
    <phoneticPr fontId="7" type="noConversion"/>
  </si>
  <si>
    <t>ABA20253001070136</t>
    <phoneticPr fontId="7" type="noConversion"/>
  </si>
  <si>
    <t>ABA20253001070135</t>
    <phoneticPr fontId="7" type="noConversion"/>
  </si>
  <si>
    <t>ABA20253001070238</t>
    <phoneticPr fontId="7" type="noConversion"/>
  </si>
  <si>
    <t>ABA20253001070916</t>
    <phoneticPr fontId="7" type="noConversion"/>
  </si>
  <si>
    <t>ABA20253001070920</t>
    <phoneticPr fontId="7" type="noConversion"/>
  </si>
  <si>
    <t>ABA20253001070246</t>
    <phoneticPr fontId="7" type="noConversion"/>
  </si>
  <si>
    <t>ABA20253001070915</t>
    <phoneticPr fontId="7" type="noConversion"/>
  </si>
  <si>
    <t>ABA20253001070250</t>
    <phoneticPr fontId="7" type="noConversion"/>
  </si>
  <si>
    <t>ABA20253001070271</t>
    <phoneticPr fontId="7" type="noConversion"/>
  </si>
  <si>
    <t>ABA20253001070274</t>
    <phoneticPr fontId="7" type="noConversion"/>
  </si>
  <si>
    <t>ABA20253001070281</t>
    <phoneticPr fontId="7" type="noConversion"/>
  </si>
  <si>
    <t>ABA20253001070303</t>
    <phoneticPr fontId="7" type="noConversion"/>
  </si>
  <si>
    <t>ABA20253001070236</t>
    <phoneticPr fontId="7" type="noConversion"/>
  </si>
  <si>
    <t>ABA20253001070279</t>
    <phoneticPr fontId="7" type="noConversion"/>
  </si>
  <si>
    <t>ABA20253001070235</t>
    <phoneticPr fontId="7" type="noConversion"/>
  </si>
  <si>
    <t>ABA20253001072708</t>
    <phoneticPr fontId="7" type="noConversion"/>
  </si>
  <si>
    <t>ABA20253001070912</t>
    <phoneticPr fontId="7" type="noConversion"/>
  </si>
  <si>
    <t>ABA20253001070232</t>
    <phoneticPr fontId="7" type="noConversion"/>
  </si>
  <si>
    <t>ABA20253001070911</t>
    <phoneticPr fontId="7" type="noConversion"/>
  </si>
  <si>
    <t>ABA20253001070919</t>
    <phoneticPr fontId="7" type="noConversion"/>
  </si>
  <si>
    <t>ABA20253001070224</t>
    <phoneticPr fontId="7" type="noConversion"/>
  </si>
  <si>
    <t>ABA20253001070137</t>
    <phoneticPr fontId="7" type="noConversion"/>
  </si>
  <si>
    <t>ABA20253001070917</t>
    <phoneticPr fontId="7" type="noConversion"/>
  </si>
  <si>
    <t>ABA20253001070261</t>
    <phoneticPr fontId="7" type="noConversion"/>
  </si>
  <si>
    <t>ABA20253001070993</t>
    <phoneticPr fontId="7" type="noConversion"/>
  </si>
  <si>
    <t>ABA20253001070996</t>
    <phoneticPr fontId="7" type="noConversion"/>
  </si>
  <si>
    <t>ABA20253001070997</t>
    <phoneticPr fontId="7" type="noConversion"/>
  </si>
  <si>
    <t>ABA20253001070999</t>
    <phoneticPr fontId="7" type="noConversion"/>
  </si>
  <si>
    <t>ABA20253001071005</t>
    <phoneticPr fontId="7" type="noConversion"/>
  </si>
  <si>
    <t>ABA20253001071006</t>
    <phoneticPr fontId="7" type="noConversion"/>
  </si>
  <si>
    <t>ABA20253001068717</t>
    <phoneticPr fontId="7" type="noConversion"/>
  </si>
  <si>
    <t>ABA20253001072475</t>
    <phoneticPr fontId="7" type="noConversion"/>
  </si>
  <si>
    <t>ABA20253001071007</t>
    <phoneticPr fontId="7" type="noConversion"/>
  </si>
  <si>
    <t>ABA20253001072472</t>
    <phoneticPr fontId="7" type="noConversion"/>
  </si>
  <si>
    <t>ABA20253001072473</t>
    <phoneticPr fontId="7" type="noConversion"/>
  </si>
  <si>
    <t>ABA20253001071002</t>
    <phoneticPr fontId="7" type="noConversion"/>
  </si>
  <si>
    <t>ABA20253001071003</t>
    <phoneticPr fontId="7" type="noConversion"/>
  </si>
  <si>
    <t>ABA20253001072470</t>
    <phoneticPr fontId="7" type="noConversion"/>
  </si>
  <si>
    <t>ABA20253001071004</t>
    <phoneticPr fontId="7" type="noConversion"/>
  </si>
  <si>
    <t>ABA20253001068666</t>
    <phoneticPr fontId="7" type="noConversion"/>
  </si>
  <si>
    <t>ABA20253001068631</t>
    <phoneticPr fontId="7" type="noConversion"/>
  </si>
  <si>
    <t>ABA20253001068255</t>
    <phoneticPr fontId="7" type="noConversion"/>
  </si>
  <si>
    <t>ABA20253001071001</t>
    <phoneticPr fontId="7" type="noConversion"/>
  </si>
  <si>
    <t>ABA20253001070991</t>
    <phoneticPr fontId="7" type="noConversion"/>
  </si>
  <si>
    <t>ABA20253001071000</t>
    <phoneticPr fontId="7" type="noConversion"/>
  </si>
  <si>
    <t>[기업직업훈련카드]기업의 혁신과 변화를 주도하는 인재 개발 교육</t>
    <phoneticPr fontId="7" type="noConversion"/>
  </si>
  <si>
    <t>[기업직업훈련카드]전사원이 알아야 할 필수 4차산업 기술 - 빅데이터</t>
    <phoneticPr fontId="7" type="noConversion"/>
  </si>
  <si>
    <t>[기업직업훈련카드]무조건 팔리는 세일즈 퍼포먼스 스킬</t>
    <phoneticPr fontId="7" type="noConversion"/>
  </si>
  <si>
    <t>ABA20253001067057</t>
    <phoneticPr fontId="7" type="noConversion"/>
  </si>
  <si>
    <t>ABA20253001068600</t>
    <phoneticPr fontId="7" type="noConversion"/>
  </si>
  <si>
    <t>ABA20253001068616</t>
    <phoneticPr fontId="7" type="noConversion"/>
  </si>
  <si>
    <t>[기업직업훈련카드]커뮤니케이션 마스터의 세일즈 레시피</t>
    <phoneticPr fontId="7" type="noConversion"/>
  </si>
  <si>
    <t>[기업직업훈련카드]4차산업&amp;GPT 시대! 새로 배우는 우리회사 정보보호 가이드</t>
    <phoneticPr fontId="7" type="noConversion"/>
  </si>
  <si>
    <t>[기업직업훈련카드]혁신의 시대, 인공지능 서비스로 미래의 중심에 서다!</t>
    <phoneticPr fontId="7" type="noConversion"/>
  </si>
  <si>
    <t>[기업직업훈련카드]매장 영업의 정석, 현장에서 승부하라!</t>
    <phoneticPr fontId="7" type="noConversion"/>
  </si>
  <si>
    <t>[기업직업훈련카드]누구나 쉽게 배우는 인공지능</t>
    <phoneticPr fontId="7" type="noConversion"/>
  </si>
  <si>
    <t>[기업직업훈련카드][직무 새로고침] 원가를 알면 비즈니스가 通한다</t>
    <phoneticPr fontId="7" type="noConversion"/>
  </si>
  <si>
    <t>[기업직업훈련카드][직무 새로고침] 재무제표를 알면 비즈니스가 通한다</t>
    <phoneticPr fontId="7" type="noConversion"/>
  </si>
  <si>
    <t>[기업직업훈련카드]디지털 융합 업그레이드! 사물인터넷 A to Z 가이드</t>
    <phoneticPr fontId="7" type="noConversion"/>
  </si>
  <si>
    <t>[기업직업훈련카드]탈중앙화 글로벌 금융 네트워크(비트코인)의 이해</t>
    <phoneticPr fontId="7" type="noConversion"/>
  </si>
  <si>
    <t>[기업직업훈련카드]기업의 핵심가치 마케팅 A to Z</t>
    <phoneticPr fontId="7" type="noConversion"/>
  </si>
  <si>
    <t>[기업직업훈련카드]금융인이 알아야 할 금융소비자보호</t>
    <phoneticPr fontId="7" type="noConversion"/>
  </si>
  <si>
    <t>[기업직업훈련카드]The 블루오션! 미래 의료산업을 이끌어갈 디지털 헬스케어</t>
    <phoneticPr fontId="7" type="noConversion"/>
  </si>
  <si>
    <t>[기업직업훈련카드]Good Morning, 행복한 병원을 위한 고객 만족 서비스 - 병원편</t>
    <phoneticPr fontId="7" type="noConversion"/>
  </si>
  <si>
    <t>[기업직업훈련카드]Good Morning, 행복한 병원을 위한 고객 만족 서비스 - 요양기관편</t>
    <phoneticPr fontId="7" type="noConversion"/>
  </si>
  <si>
    <t>[기업직업훈련카드]요양기관 종사자를 위한 핵심직무교육</t>
    <phoneticPr fontId="7" type="noConversion"/>
  </si>
  <si>
    <t>[기업직업훈련카드][상위1% 인공지능]  AI시대 ChatGPT 분야별 실무적용 활용법</t>
    <phoneticPr fontId="7" type="noConversion"/>
  </si>
  <si>
    <t>[기업직업훈련카드]직무의 정석- 커뮤니케이션</t>
    <phoneticPr fontId="7" type="noConversion"/>
  </si>
  <si>
    <t>[기업직업훈련카드]개별 맞춤형 의료시대, 빅데이터로 구현하는 스마트 헬스케어</t>
    <phoneticPr fontId="7" type="noConversion"/>
  </si>
  <si>
    <t>[기업직업훈련카드]질환별 중환자 임상 간호와 Case로 보는 중환자실의 기본 술기</t>
    <phoneticPr fontId="7" type="noConversion"/>
  </si>
  <si>
    <t>[기업직업훈련카드]바쁜 직장인을 위한 초간단 지식재산권 길라잡이</t>
    <phoneticPr fontId="7" type="noConversion"/>
  </si>
  <si>
    <t>[기업직업훈련카드][한끝] ITQ OA Master (한글, 파워포인트, 엑셀)</t>
    <phoneticPr fontId="7" type="noConversion"/>
  </si>
  <si>
    <t>[기업직업훈련카드]나의 성장을 넘어 조직의 리더되기</t>
    <phoneticPr fontId="7" type="noConversion"/>
  </si>
  <si>
    <t>[기업직업훈련카드]성공 기업의 1급 비밀, 갈등관리 역량과 혁신</t>
    <phoneticPr fontId="7" type="noConversion"/>
  </si>
  <si>
    <t>[기업직업훈련카드]요양기관 실무자를 위한 직무매뉴얼</t>
    <phoneticPr fontId="7" type="noConversion"/>
  </si>
  <si>
    <t>[기업직업훈련카드]인정받는 일잘러의 SNS 마케팅 비밀</t>
    <phoneticPr fontId="7" type="noConversion"/>
  </si>
  <si>
    <t>[기업직업훈련카드]일타 전략가: 교육! 나도 키우고 회사도 키우는 최고의 전략</t>
    <phoneticPr fontId="7" type="noConversion"/>
  </si>
  <si>
    <t>[기업직업훈련카드]임직원 필수 잇템, 성공을 부르는 비즈니스 역량</t>
    <phoneticPr fontId="7" type="noConversion"/>
  </si>
  <si>
    <t>[기업직업훈련카드]커뮤니케이션 레볼루션, 기업의 미래를 설계하다</t>
    <phoneticPr fontId="7" type="noConversion"/>
  </si>
  <si>
    <t>[기업직업훈련카드][한끝] 컴퓨터활용능력 2급 올인원 (필기 + 실기)</t>
    <phoneticPr fontId="7" type="noConversion"/>
  </si>
  <si>
    <t>[기업직업훈련카드]재활치료와 건강관리의 이해</t>
    <phoneticPr fontId="7" type="noConversion"/>
  </si>
  <si>
    <t>[기업직업훈련카드]진짜 '나'를 세우는 코칭스킬</t>
    <phoneticPr fontId="7" type="noConversion"/>
  </si>
  <si>
    <t>[기업직업훈련카드]메타버스의 활용, 거울 세계를 가능하게 하는 디지털 트윈</t>
    <phoneticPr fontId="7" type="noConversion"/>
  </si>
  <si>
    <t>[기업직업훈련카드]커리어와 리더십을 모두 책임지는 Auto Work 코칭스킬!</t>
    <phoneticPr fontId="7" type="noConversion"/>
  </si>
  <si>
    <t>[기업직업훈련카드]성공하는 리더의 대화 법칙</t>
    <phoneticPr fontId="7" type="noConversion"/>
  </si>
  <si>
    <t>[기업직업훈련카드]소통과 공감으로 조직을 활성화하라</t>
    <phoneticPr fontId="7" type="noConversion"/>
  </si>
  <si>
    <t>[기업직업훈련카드]기업의 미래를 책임질 핵심자산, 지식재산권</t>
    <phoneticPr fontId="7" type="noConversion"/>
  </si>
  <si>
    <t>[기업직업훈련카드]Tip! Tok! 병원직무교육</t>
    <phoneticPr fontId="7" type="noConversion"/>
  </si>
  <si>
    <t>[기업직업훈련카드]의료기관 종사자라면 알아야 할 핵심직무</t>
    <phoneticPr fontId="7" type="noConversion"/>
  </si>
  <si>
    <t>[기업직업훈련카드]ChatGPT를 활용한 프리젠테이션&amp;기획서 순삭하기</t>
    <phoneticPr fontId="7" type="noConversion"/>
  </si>
  <si>
    <t>[기업직업훈련카드]회사를 보호하는 힘! 영업비밀&amp;지식재산권&amp;정보보호</t>
    <phoneticPr fontId="7" type="noConversion"/>
  </si>
  <si>
    <t>[기업직업훈련카드]DT시대, 스마트워크와 워크다이어트로 프로 일잘러 되기</t>
    <phoneticPr fontId="7" type="noConversion"/>
  </si>
  <si>
    <t>[기업직업훈련카드]New 조직문화를 이끄는 리더십 트랜스포메이션의 조건</t>
    <phoneticPr fontId="7" type="noConversion"/>
  </si>
  <si>
    <t>[기업직업훈련카드]고객의 마음을 움직이는 제안전략</t>
    <phoneticPr fontId="7" type="noConversion"/>
  </si>
  <si>
    <t>[기업직업훈련카드]회사를 살리는 유튜브&amp;인스타그램 소셜미디어 마케팅</t>
    <phoneticPr fontId="7" type="noConversion"/>
  </si>
  <si>
    <t>2025년 01차</t>
  </si>
  <si>
    <t>AI와 함께하는 디지털 플랫폼 비즈니스 핵심 실무</t>
  </si>
  <si>
    <t>20020318:디지털비즈니스지원서비스</t>
  </si>
  <si>
    <t>허지욱, 신동주, 박병건, 김진국, 김재현, 정명일, 김금란, 이승훈</t>
  </si>
  <si>
    <t>2025-02-27</t>
  </si>
  <si>
    <t>2027-02-26</t>
  </si>
  <si>
    <t>I20250227-0256-L4220-00</t>
  </si>
  <si>
    <t>4주기 병원 종사자들을 위한 직무 역량 강화</t>
  </si>
  <si>
    <t>양하연, 이미연, 양송이, 김원자, 신동주, 박병건, 김진국, 강천국, 신재혁, 김금란, 권정아</t>
  </si>
  <si>
    <t>I20250227-0203-R0225-00</t>
  </si>
  <si>
    <t>회사 매출을 200% 올리는 콘텐츠 서비스와 마케팅 끝판왕!</t>
  </si>
  <si>
    <t>4155:미디어 콘텐츠 디자이너</t>
  </si>
  <si>
    <t>20020307:콘텐츠사용자서비스</t>
  </si>
  <si>
    <t>I20250227-0201-L4230-00</t>
  </si>
  <si>
    <t>우리 회사 SNS 초고속 성장 로드맵! 팔로워와 수익을 동시에 잡는 실전 전략</t>
  </si>
  <si>
    <t>백은옥, 김원자, 이승훈, 신동주, 박병건, 정진섭, 김진국, 김금란, 김재현</t>
  </si>
  <si>
    <t>I20250227-0199-L1221-00</t>
  </si>
  <si>
    <t>스마트한 워크 라이프를 위한 프레젠테이션 기술</t>
  </si>
  <si>
    <t>12시간</t>
  </si>
  <si>
    <t>신동주, 박병건, 정진섭, 김진국, 이동현, 손예진, 김재현, 김미경, 정명일, 김금란, 이승훈</t>
  </si>
  <si>
    <t>I20250227-0196-L1212-00</t>
  </si>
  <si>
    <t xml:space="preserve">1. 디지털 플랫폼 비즈니스의 기본 개념과 시장 동향을 이해하고, 전략적으로 분석하는 능력을 배양합니다.
2. 고객 중심의 플랫폼 서비스 설계 및 운영 관리 방법을 습득하여 효과적인 고객 관리 전략을 수립합니다.
3. 인공지능(AI) 기술을 비즈니스에 통합하여 서비스 혁신을 도모하고, AI를 활용한 마케팅 및 보안 관리 능력을 강화합니다.
4. 디지털 플랫폼 비즈니스의 성공적인 실행을 위한 마케팅 전략과 개인화 마케팅 기법을 이해하고 적용하는 실무 능력을 키웁니다. </t>
    <phoneticPr fontId="7" type="noConversion"/>
  </si>
  <si>
    <t>디지털비즈니스서비스의 기초 지식을 얻고 새로운 기회를 모색하고자 하는 임직원</t>
    <phoneticPr fontId="7" type="noConversion"/>
  </si>
  <si>
    <t>유</t>
    <phoneticPr fontId="7" type="noConversion"/>
  </si>
  <si>
    <t>유</t>
    <phoneticPr fontId="7" type="noConversion"/>
  </si>
  <si>
    <t>1. 4주기 인증기준 주요 개정 내용에 대해 이해할 수 있다. 
2. 각 기준의 조사항목을 이해하고 수행해야 하는 내용을 알아본다.</t>
    <phoneticPr fontId="7" type="noConversion"/>
  </si>
  <si>
    <t>의료 기관 종사자</t>
    <phoneticPr fontId="7" type="noConversion"/>
  </si>
  <si>
    <t>콘텐츠 서비스 개발 및 운영과 마케팅을 실무에 적용하고자 하는 임직원</t>
    <phoneticPr fontId="7" type="noConversion"/>
  </si>
  <si>
    <t>1. 콘텐츠 비즈니스의 기획 단계부터 실행까지 전 과정에 대한 체계적인 이해를 바탕으로, 효과적인 콘텐츠 환경 분석과 서비스 계획 수립 능력을 배양한다.
2. 다양한 콘텐츠 유형과 플랫폼에 대한 깊은 이해를 바탕으로, 창의적이고 효과적인 콘텐츠 제작 기술을 습득한다.
3. 최신 AI 도구들을 적극 활용하여 비용 효율적이고 질 높은 콘텐츠를 생산하며, 데이터 분석을 통해 전략적인 콘텐츠 마케팅 계획을 수립한다.
4. 소셜 미디어와 유튜브 등의 플랫폼을 통한 마케팅 전략을 실전에 적용함으로써 구독자 및 팔로워 증가를 이끌고, 콘텐츠 서비스의 지속 가능성을 확보한다.</t>
    <phoneticPr fontId="7" type="noConversion"/>
  </si>
  <si>
    <t>1. SNS 플랫폼의 특성과 기능을 이해하고, 기업에 적합한 채널을 선택 및 운영할 수 있는 능력을 기른다.
2. 인공지능 및 다양한 마케팅 전략을 활용하여 효과적으로 콘텐츠를 제작하고, 팔로워와의 소통을 통해 팬덤을 구축하는 방법을 학습한다.
3. 채널 성과를 분석하고, 해시태그와 SEO를 활용한 최적화 전략으로 SNS 성장을 촉진할 수 있는 기술을 익힌다.
4. 실시간 콘텐츠, 라이브 스트리밍 등 최신 마케팅 도구를 활용하여 팔로워 수와 수익을 증대시키는 방법을 실전적으로 적용한다.</t>
    <phoneticPr fontId="7" type="noConversion"/>
  </si>
  <si>
    <t>콘텐츠를 활용한 소셜 미디어 마케팅을 실무에서 활용하고자하는 전 임직원</t>
    <phoneticPr fontId="7" type="noConversion"/>
  </si>
  <si>
    <t>프레젠테이션에 제작에 대한 전반적인 내용과 스피치 방법을 학습하여 효과적인 프리젠테이션 전략을 세울 수 있다.</t>
    <phoneticPr fontId="7" type="noConversion"/>
  </si>
  <si>
    <t>프레젠테이션 능력이 요구되는 모든 임직원</t>
    <phoneticPr fontId="7" type="noConversion"/>
  </si>
  <si>
    <t>1. 디지털 플랫폼 비즈니스 시작을 위한 개념 이해
2. 시작부터 앞서가고 싶다면 시장과 동향을 분석하라
3. 디지털 플랫폼 비즈니스를 위한 전략 기획 노하우
4. 플랫폼 비즈니스 서비스를 위한 고객 관리 가이드
5. 플랫폼 설계를 위한 서비스 시스템 환경 분석 전략
6. 플랫폼 설계를 위한 고객 요구 사항 분석 전략
7. 플랫폼 서비스 시스템 및 애플리케이션 설계 방법
8. 비즈니스를 위한 디지털 플랫폼 운영 관리 노하우
9. 비즈니스를 위한 디지털 플랫폼 유지보수 관리 노하우
10. 디지털 플랫폼 비즈니스에 AI를 도입하라
11. 시장 분석부터 고객 관리까지! ChatGPT 사용 방법 
12. 플랫폼 디자인은 어떤 AI에게 맡길까?
13. 고품질의 이미지가 필요하다면? AI 이미지 생성 노하우
14. AI를 사용하면 웹페이지 디자인도 한 번에 해결
15. 배경음악과 오디오 제작에 활용되는 AI 도구 모아보기
16. 비즈니스 영업 비밀을 보호하라! 전자정보 보안 가이드
17. 안전한 비즈니스를 위해 네트워크를 보안하라! 플랫폼 보안 가이드
18. 디지털 플랫폼 비즈니스를 위한 마케팅 기획 실행 전략
19. 디지털 플랫폼도 개인화 마케팅 시대! AI 200% 활용 노하우</t>
    <phoneticPr fontId="8" type="noConversion"/>
  </si>
  <si>
    <t xml:space="preserve">1. 인증평가의 이해_4주기 인증 개요 
2. 정확한 환자 확인 &amp; 의료진 간 정확한 의사소통
3. 환자안전을 위한 낙상 관리
4. 환자안전을 위한 욕창관리
5. 심폐소생술 관리
6. 환자의 권리 존중 및 보호를 위한 안전한 신체 보호대 격리 강박 절차
7. 의약품 관리_안전한 투약관리
8. 수술 및 마취 진정관리
9. 환자권리 존중 및 보호
10. 위험관리체계
11. 환자안전 사건 관리 
12. 질향상 활동
13. 진료지침 개발 및 관리
14. 손위생 및 의료기구관련 감염관
15. 세척 소독, 멸균 및 세탁물 관리
16. 감염성질환 및 면역저하 환자관리
17. 직원 안전 관리 활동, 폭력 예방 및 관리
18. 시설 및 환경 관리
19. 유해 물질 관리
20. 보안 관리, 의료기기 관리
21. 화재(소방) 안전 관리 활동 
22. 재난관리체계 &amp; 유행성 감염병 대응체계
23. 의무 기록 관리 &amp; 개인정보 보호
24. 성과(지표) 관리
</t>
    <phoneticPr fontId="8" type="noConversion"/>
  </si>
  <si>
    <t>1. 콘텐츠 비즈니스의 시작! 기획과 환경 분석 마스터하기
2. 콘텐츠 서비스 계획 수립과 개통 관리 원스톱 가이드
3. 실무자를 위한 콘텐츠 서비스 운영 계획 노하우
4. 콘텐츠 서비스 성공 공식! 다양한 콘텐츠 유형과 플랫폼의 이해
5. 실무에서 바로 적용하는 콘텐츠 제작의 모든 것
6. 사진 콘텐츠 제작을 위한 실전 테크닉
7. 릴스부터 쇼츠까지 해결하는 숏폼 콘텐츠 제작 노하우
8. 동영상 콘텐츠 제작을 위한 대본 작성 가이드
9. 현장에서 필요한 동영상 촬영 기술
10. 초보에서 전문가로! 동영상 편집 기술
11. 실시간 콘텐츠 개발, 라이브 플랫폼 활용 전략
12. 콘텐츠 서비스 운영 결과 개선 실전 전략
13. AI를 활용한 콘텐츠 제작의 실무 TIP
14. 콘텐츠 제작 현장에 필요한 인공지능 기술의 이해
15. 콘텐츠 제작에 바로 적용하는 ChatGPT 사용 가이드
16. 콘텐츠 제작에 바로 적용하는 ChatGPT 실전 가이드
17. 데이터 및 소셜 분석으로 콘텐츠 전략 세우기
18. 10분 만에 만들어내는 인기 급상승 동영상
19. 10분 만에 만들어내는 구독자 100만 상승 이미지 콘텐츠 
20. 콘텐츠 서비스를 위한 마케팅 전략
21. 소셜 미디어를 활용하라! 콘텐츠 마케팅 실전 
22. 콘텐츠 마케팅을 위한 성공적인 계정 운영 방법
23. 실전 노하우로 이해하는 유튜브 마케팅의 기초
24. 유튜브 마케팅을 위한 콘텐츠 관리의 모든 것
25. 유튜브 마케팅을 위한 계정 관리의 모든 것
26. 팔로워를 늘려라! 인스타그램 콘텐츠 마케팅의 기초
27. 마케팅을 위한 인스타그램 콘텐츠 제작 방법
28. 마케팅을 위한 인스타그램 계정 관리 방법
29. 콘텐츠 서비스의 가치를 지켜라! 품질 및 예산 관리 전략</t>
    <phoneticPr fontId="8" type="noConversion"/>
  </si>
  <si>
    <t>1. SNS 왕초보도 10분 만에 이해하는 소셜미디어의 모든 것!
2. 인스타 vs 유튜브, 어떤 SNS가 수익을 폭발시킬까?
3. 채널 기획만 잘해도 구독자 10배, 비밀 노트 공개!
4. 콘텐츠 품질과 예산을 동시에 잡는 고수의 꿀팁
5. 인스타그램 계정 개설만으로도 팔로워 1만 명 만드는 법
6. 유튜브 채널 개설 3개월 만에 수익화, 가능할까?
7. 인공지능으로 채널 운영 자동화, 시간도 돈도 아끼는 비법
8. 콘텐츠 마케팅 성공을 부르는 기획+분석 법, 지금 바로 시작!
9. 초단기 1만 팔로워 만드는 인스타그램 콘텐츠 제작 방법
10. 월 1,000만 원 버는 인스타그램 마케팅 전략, 전격 공개!
11. 유튜브 콘텐츠 제작으로 월 500만 원, 전문가의 팁은?
12. 유튜브 마케팅만으로 구독자 10만 명, 당신도 가능하다!
13. AI 콘텐츠 제작으로 시간 절약! 초보도 가능한 완벽 가이드
14. AI로 30초 숏폼 영상, 릴스 제작, 하루 만에 배우는 초간단 방법
15. 커뮤니티 관리로 팬덤 구축, 팔로워와 소통하는 법
16. 채널 성과를 좌우하는 데이터 분석, 반드시 확인해야 할 지표
17. 해시태그와 SEO로 팔로워 10배 늘리기, 실전 비법 공개
18. 최적화를 위해 채널 운영에서 절대 하지 말아야 할 실수는 이것!
19. 실시간 콘텐츠로 팔로워 10배 늘리는 라이브 스트리밍 비법
20. 고객 불만은 기회다? 입소문 나는 서비스 관리 노하우</t>
    <phoneticPr fontId="8" type="noConversion"/>
  </si>
  <si>
    <t>1. 프레젠테이션 기획 및 제작
2. 프레젠테이션 화법
3. 프레젠테이션 기초
4. 감성화법
5. 스토리텔링
6. 건강한 커뮤니케이션
7. 화자로서의 역할과 청자로서의 역할
8. 청자에게 핵심적으로 전달하는 말의 기술
9. 비언어적 커뮤니케이션
10. 몸의 사용에 따른 호감과 비호감의 반응
11. 좋은 인상으로 남는 감동 클로징</t>
    <phoneticPr fontId="8" type="noConversion"/>
  </si>
  <si>
    <t>커뮤니케이션 마스터의 세일즈 레시피</t>
    <phoneticPr fontId="7" type="noConversion"/>
  </si>
  <si>
    <t>본 과정은 디지털 플랫폼 비즈니스의 핵심 개념부터 실무 적용까지 폭넓게 다루며, AI 기술을 접목한 비즈니스 혁신 전략을 실전에서 활용할 수 있도록 설계되었습니다.</t>
    <phoneticPr fontId="8" type="noConversion"/>
  </si>
  <si>
    <t xml:space="preserve">3주기와 비교하여 신설, 분리, 변경, 통합, 삭제된 4주기 의료인증제 필수 교육내용을 위주로 학습할 수 있습니다. 병원 재직 임직원들은 4주기 급성기 병원 인증제 개요에 대해 이해한 후 의료기관 인증제의 시행과 이를 대비할 수 있습니다. 본 강의를 통해 의료기관 인증평가 기준에 맞추어 현장조사에 응할 수 있는 역량을 기를 수 있습니다.​ </t>
  </si>
  <si>
    <t>본 과정은 콘텐츠 기획부터 실행, 마케팅까지 한 번에 마스터할 수 있는 실전 교육으로, 기업 매출을 극대화할 수 있는 콘텐츠 전략을 완성할 수 있도록 도와줍니다.</t>
    <phoneticPr fontId="8" type="noConversion"/>
  </si>
  <si>
    <t>본 과정은 SNS 플랫폼의 특성과 기능을 깊이 이해하고, 최신 마케팅 기법을 활용하여 실질적인 성과를 창출하는 전략을 제공합니다. 단순한 계정 운영을 넘어 팔로워 증가, 팬덤 구축, 수익 창출까지 이어지는 로드맵을 제시합니다.</t>
    <phoneticPr fontId="8" type="noConversion"/>
  </si>
  <si>
    <t>현대 비즈니스 환경에서 성공적인 프레젠테이션은 단순한 정보 전달을 넘어, 상대방을 설득하고 강한 인상을 남기는 중요한 역량으로 자리 잡았습니다. 본 과정은 프레젠테이션 제작의 기본 원칙부터 스피치 기술까지 폭넓게 다루며, 실무에서 바로 적용할 수 있는 전략을 제공합니다.</t>
    <phoneticPr fontId="8" type="noConversion"/>
  </si>
  <si>
    <t>본 과정에서는 ESG의 필수 개념부터 실무 적용까지 단계별 로드맵을 제시하여, 기업이 ESG 경영을 효과적으로 도입하고 실행할 수 있도록 돕습니다.</t>
    <phoneticPr fontId="8" type="noConversion"/>
  </si>
  <si>
    <t xml:space="preserve"> 기업교육의 중요성과 프로세스를 인식하여 사내교육 강의 전략을 개발할 수 있으며, 리더십과 팀 활성화, 업무 역량을 향상시키는 데 필수적인 기술을 학습하여 더 나은 성과를 이끌어낼 수 있다.</t>
    <phoneticPr fontId="8" type="noConversion"/>
  </si>
  <si>
    <t>우리 회사 SNS 초고속 성장 로드맵! 팔로워와 수익을 동시에 잡는 실전 전략</t>
    <phoneticPr fontId="7" type="noConversion"/>
  </si>
  <si>
    <t>스마트한 워크 라이프를 위한 프레젠테이션 기술</t>
    <phoneticPr fontId="7" type="noConversion"/>
  </si>
  <si>
    <t>AI와 함께하는 디지털 플랫폼 비즈니스 핵심 실무</t>
    <phoneticPr fontId="7" type="noConversion"/>
  </si>
  <si>
    <t>ABA20253001078396</t>
    <phoneticPr fontId="7" type="noConversion"/>
  </si>
  <si>
    <t>ABA20253001078398</t>
    <phoneticPr fontId="7" type="noConversion"/>
  </si>
  <si>
    <t>ABA20253001078399</t>
    <phoneticPr fontId="7" type="noConversion"/>
  </si>
  <si>
    <t>ABA20253001078401</t>
    <phoneticPr fontId="7" type="noConversion"/>
  </si>
  <si>
    <r>
      <t>[기업직업훈련카드</t>
    </r>
    <r>
      <rPr>
        <sz val="11"/>
        <color rgb="FF000000"/>
        <rFont val="맑은 고딕"/>
        <family val="3"/>
        <charset val="129"/>
      </rPr>
      <t>]</t>
    </r>
    <r>
      <rPr>
        <sz val="11"/>
        <color rgb="FF000000"/>
        <rFont val="맑은 고딕"/>
        <family val="3"/>
        <charset val="129"/>
      </rPr>
      <t>미래 경영을 위한 ESG 로드맵! 필수 개념부터 실무 적용까지 완벽 정복</t>
    </r>
    <phoneticPr fontId="7" type="noConversion"/>
  </si>
  <si>
    <t>[기업직업훈련카드]회사 매출을 200% 올리는 콘텐츠 서비스와 마케팅 끝판왕!</t>
    <phoneticPr fontId="7" type="noConversion"/>
  </si>
  <si>
    <t>[기업직업훈련카드]스마트한 워크 라이프를 위한 프레젠테이션 기술</t>
    <phoneticPr fontId="7" type="noConversion"/>
  </si>
  <si>
    <t>산업공통</t>
    <phoneticPr fontId="7" type="noConversion"/>
  </si>
  <si>
    <t>마케팅</t>
    <phoneticPr fontId="7" type="noConversion"/>
  </si>
  <si>
    <t>마케팅</t>
    <phoneticPr fontId="7" type="noConversion"/>
  </si>
  <si>
    <t>경영</t>
    <phoneticPr fontId="7" type="noConversion"/>
  </si>
  <si>
    <t>경영</t>
    <phoneticPr fontId="7" type="noConversion"/>
  </si>
  <si>
    <t>DT</t>
    <phoneticPr fontId="7" type="noConversion"/>
  </si>
  <si>
    <t>2025년 02차</t>
  </si>
  <si>
    <t>긍정의 힘, 슬기로운 셀프리더십</t>
  </si>
  <si>
    <t>엘포씨평생교육원</t>
  </si>
  <si>
    <t>6156:노점 및 이동 판매원</t>
  </si>
  <si>
    <t>한종률, 김진국, 김금란, 정명일, 이승훈, 신동주, 박병건</t>
  </si>
  <si>
    <t>2025-05-13</t>
  </si>
  <si>
    <t>2027-05-12</t>
  </si>
  <si>
    <t>I20250513-0416-L1317-01</t>
  </si>
  <si>
    <t>[필수교육] 요양기관의 핵심직무 교육과정</t>
  </si>
  <si>
    <t>5501:요양보호사</t>
  </si>
  <si>
    <t>소유미, 손유재, 강천국, 신재혁, 김금란, 신동주, 박병건</t>
  </si>
  <si>
    <t>I20250513-0414-A4220-00</t>
  </si>
  <si>
    <t>성공 세일즈 스킬과 디지털 전략의 시너지 UP-Grade</t>
  </si>
  <si>
    <t>허지욱, 송한라, 소유미, 김진국, 김금란, 이승훈, 신동주, 박병건</t>
  </si>
  <si>
    <t>I20250513-0351-A4221-00</t>
  </si>
  <si>
    <t>우리 회사 매출 떡상 성공 공식! 유튜브, 인스타그램 다음에 라이브커머스까지!</t>
  </si>
  <si>
    <t>1344:</t>
  </si>
  <si>
    <t>19시간</t>
  </si>
  <si>
    <t>한동욱, 허지욱, 김재현, 김금란, 정명일, 이승훈, 신동주, 박병건</t>
  </si>
  <si>
    <t>I20250513-0346-L4219-00</t>
  </si>
  <si>
    <t>누구나 뚝딱하면 만들어지는 우리 회사 광고 콘텐츠 생성</t>
  </si>
  <si>
    <t>0241:광고 및 홍보 전문가</t>
  </si>
  <si>
    <t>한동욱, 김진국, 박병건, 신동주, 김금란, 이승훈, 정명일</t>
  </si>
  <si>
    <t>I20250513-0331-L4221-00</t>
  </si>
  <si>
    <t>온택트 시대의 소통하는 법</t>
  </si>
  <si>
    <t>한종률, 소유미, 정진섭, 김진국, 박병건, 김금란, 이승훈</t>
  </si>
  <si>
    <t>I20250513-0308-A3317-00</t>
  </si>
  <si>
    <t>빅데이터의 개념이해와 분석역량강화</t>
  </si>
  <si>
    <t>1341:네트워크 시스템 개발자</t>
  </si>
  <si>
    <t>김진화, 박성택, 이성원, 김진국, 박병건, 김금란, 신동주, 이승훈, 정명일</t>
  </si>
  <si>
    <t>I20250513-0306-L1320-00</t>
  </si>
  <si>
    <t>4차 산업혁명 시대의 의료정보관리</t>
  </si>
  <si>
    <t>3079:기타 돌봄 및 보건 서비스 종사원</t>
  </si>
  <si>
    <t>06010114:의료정보관리</t>
  </si>
  <si>
    <t>강천국, 신재혁, 김태경, 박지원, 김금란, 신동주, 이승훈, 정명일</t>
  </si>
  <si>
    <t>I20250513-0294-A2331-00</t>
  </si>
  <si>
    <t>기계품질관리 핵심이론</t>
  </si>
  <si>
    <t>8111:로봇 설치 및 정비원</t>
  </si>
  <si>
    <t>15040102:기계품질관리</t>
  </si>
  <si>
    <t>28시간</t>
  </si>
  <si>
    <t>이건호, 정명일, 김금란, 박병건, 이승훈, 신동주</t>
  </si>
  <si>
    <t>I20250513-0285-L4228-00</t>
  </si>
  <si>
    <t>고객만족을 위한 7가지 성공 가이드</t>
  </si>
  <si>
    <t>6151:소규모 상점 경영 및 일선 관리 종사원</t>
  </si>
  <si>
    <t>박재경, 박병건, 소유미, 김진국, 김금란, 이승훈, 신동주</t>
  </si>
  <si>
    <t>I20250513-0279-A3231-00</t>
  </si>
  <si>
    <t>AI시대 의료인이 알아야 할 스마트 헬스케어</t>
  </si>
  <si>
    <t>박재경, 강천국, 신재혁, 김이근</t>
  </si>
  <si>
    <t>I20250513-0276-A4231-00</t>
  </si>
  <si>
    <t>노인돌봄케어코디</t>
  </si>
  <si>
    <t>2329:기타 사회복지 전문가 및 관련 종사원</t>
  </si>
  <si>
    <t>39시간</t>
  </si>
  <si>
    <t>소유미, 강천국, 신재혁, 김금란, 박병건, 신동주, 김민철</t>
  </si>
  <si>
    <t>I20250513-0120-L4339-00</t>
  </si>
  <si>
    <t xml:space="preserve">왕초보 한달만에 끝내는 법인세 기초					</t>
  </si>
  <si>
    <t>0272:경리 사무원</t>
  </si>
  <si>
    <t>02030202:세무</t>
  </si>
  <si>
    <t>김용석, 박병건, 정진섭, 김진국, 김금란, 신동주</t>
  </si>
  <si>
    <t>I20250513-0119-L1317-00</t>
  </si>
  <si>
    <t>알고보면 쉬운 3D모델링을 활용한 메타버스 플랫폼 200% 활용하기</t>
  </si>
  <si>
    <t>08020112:VR콘텐츠디자인</t>
  </si>
  <si>
    <t>박병건, 김금란, 김은지</t>
  </si>
  <si>
    <t>I20250513-0117-L4320-00</t>
  </si>
  <si>
    <t>심통(心通) 커뮤니케이션</t>
  </si>
  <si>
    <t>0261:경영 기획 사무원</t>
  </si>
  <si>
    <t>박병건, 정진섭, 김진국, 정명일, 김금란, 이승훈, 신동주, 손석한</t>
  </si>
  <si>
    <t>I20250513-0116-L1316-00</t>
  </si>
  <si>
    <t>상사의 마음을 얻어라! 보고의 달인 되기</t>
  </si>
  <si>
    <t>박재경, 박병건, 정진섭, 김진국, 정명일, 김금란, 이승훈, 신동주</t>
  </si>
  <si>
    <t>I20250513-0114-L1321-01</t>
  </si>
  <si>
    <t>상사의 YES를 부르는 최강 보고법</t>
  </si>
  <si>
    <t>24시간</t>
  </si>
  <si>
    <t>박병건, 정진섭, 김진국, 정명일, 김금란, 이승훈, 신동주, 이윤석</t>
  </si>
  <si>
    <t>I20250513-0113-L1324-00</t>
  </si>
  <si>
    <t>비대면 시대! 스마트 비즈니스 커뮤니케이션</t>
  </si>
  <si>
    <t>한동욱, 허지욱, 박병건, 정진섭, 김진국, 정명일, 김금란, 이승훈, 신동주</t>
  </si>
  <si>
    <t>I20250513-0112-L1331-00</t>
  </si>
  <si>
    <t>메타버스 쉽게 이해하고 바로 활용하기</t>
  </si>
  <si>
    <t>박병건, 정진섭, 김진국, 박형주, 정명일, 김금란, 이승훈, 신동주</t>
  </si>
  <si>
    <t>I20250513-0111-L1319-00</t>
  </si>
  <si>
    <t>뉴노멀 시대의 전략경영</t>
  </si>
  <si>
    <t>0221:경영 및 진단 전문가</t>
  </si>
  <si>
    <t>노규성, 박병건, 정진섭, 김진국, 정명일, 김금란, 이승훈, 신동주</t>
  </si>
  <si>
    <t>I20250513-0110-L1321-00</t>
  </si>
  <si>
    <t>X와 MZ의 비즈니스 커뮤니케이션과 리더십</t>
  </si>
  <si>
    <t>허지욱, 소유미, 정진섭, 김진국, 이동현, 손예진, 김재현, 정명일, 김금란, 이승훈, 신동주</t>
  </si>
  <si>
    <t>I20250513-0109-L1331-00</t>
  </si>
  <si>
    <t>TOGETHER!! 디지털 융합의 시대, 정보보안 이해하기</t>
  </si>
  <si>
    <t>1350:</t>
  </si>
  <si>
    <t>김선기, 김수경, 박병건, 이동현, 이민경, 이광근, 김재현, 정명일, 김금란, 신동주</t>
  </si>
  <si>
    <t>I20250513-0107-L2321-00</t>
  </si>
  <si>
    <t>NEXT LEVEL! 전사원 필수 디지털융합 4차산업혁명</t>
  </si>
  <si>
    <t>한동욱, 신동주, 박병건, 김진국, 정명일, 김금란, 이승훈</t>
  </si>
  <si>
    <t>I20250513-0106-L1321-00</t>
  </si>
  <si>
    <t>NCS 기반 병원코디네이터를 위한 핵심 직무 능력</t>
  </si>
  <si>
    <t>김은영, 신동주, 박병건, 김진국, 강천국, 신재혁, 김금란</t>
  </si>
  <si>
    <t>I20250513-0103-A2321-00</t>
  </si>
  <si>
    <t xml:space="preserve">ESG 혁명 대비전략-전사원을 교육하라!					</t>
  </si>
  <si>
    <t>0311:투자 및 신용 분석가</t>
  </si>
  <si>
    <t>김용석, 박병건, 김진국, 정명일, 김금란, 이승훈</t>
  </si>
  <si>
    <t>I20250513-0102-L1317-00</t>
  </si>
  <si>
    <t>Change Tomorrow! 4차산업기술 BIG5!</t>
  </si>
  <si>
    <t>20010102:정보기술컨설팅</t>
  </si>
  <si>
    <t>I20250513-0101-L1321-00</t>
  </si>
  <si>
    <t>4차산업혁명 요소기술과 디지털 트랜스포메이션</t>
  </si>
  <si>
    <t>20010101:정보기술전략</t>
  </si>
  <si>
    <t>노근배, 신동주, 박병건, 김진국, 정명일, 김금란, 이승훈</t>
  </si>
  <si>
    <t>I20250513-0100-L1321-00</t>
  </si>
  <si>
    <t>[오단기 2010~2019] 지금 바로 써먹는 피도리의 실전 파워포인트-기능 꿀팁</t>
  </si>
  <si>
    <t>0122:경영 지원 관리자</t>
  </si>
  <si>
    <t>9시간</t>
  </si>
  <si>
    <t>신동주, 박병건, 김진국, 김금란, 민병조</t>
  </si>
  <si>
    <t>I20250513-0099-L1309-00</t>
  </si>
  <si>
    <t>[오단기 2010~2019] 야근없는 직장생활을 위한 공대녀의 실전 엑셀-실무 꿀팁</t>
  </si>
  <si>
    <t>신동주, 박병건, 김진국, 김금란, 진은영</t>
  </si>
  <si>
    <t>I20250513-0098-L1309-00</t>
  </si>
  <si>
    <t>[맨투맨 직무] 핵심만 쏙쏙! 고객만족 New CS!</t>
  </si>
  <si>
    <t>허지욱, 신동주, 박병건, 김진국, 정명일, 김금란, 이승훈</t>
  </si>
  <si>
    <t>I20250513-0097-L1309-00</t>
  </si>
  <si>
    <t>[맨투맨 직무] 고객만족을 위한 병원안내 가이드</t>
  </si>
  <si>
    <t>신동주, 박병건, 김진국, 강천국, 신재혁, 김금란, 양태영</t>
  </si>
  <si>
    <t>I20250513-0096-A2309-00</t>
  </si>
  <si>
    <t>[맨투맨 직무] RUN! 비즈니스 커뮤니케이션</t>
  </si>
  <si>
    <t>허지욱, 박병건, 김진국, 정명일, 김금란, 이승훈</t>
  </si>
  <si>
    <t>I20250513-0095-L1309-00</t>
  </si>
  <si>
    <t>[계층교육 시리즈] 변화의 실행력, 조직의 미래를 만들어가는 중간관리자</t>
  </si>
  <si>
    <t>신동주, 박병건, 김진국, 정명일, 김금란, 이승훈, 서명호</t>
  </si>
  <si>
    <t>I20250513-0094-L1317-00</t>
  </si>
  <si>
    <t>[계층교육 시리즈] 변화의 실행력, 조직에 생기를 불어넣는 핵심실무자</t>
  </si>
  <si>
    <t>신동주, 박병건, 소유미, 정진섭, 김진국, 정명일, 김금란, 이승훈, 서명호</t>
  </si>
  <si>
    <t>I20250513-0093-L1317-00</t>
  </si>
  <si>
    <t>[PERFECT] 병원 핵심 실무 바이블</t>
  </si>
  <si>
    <t>I20250513-0092-A2331-00</t>
  </si>
  <si>
    <t>[계층교육 시리즈] 변화의 시대, 스스로 성장하는 신입사원</t>
  </si>
  <si>
    <t>14시간</t>
  </si>
  <si>
    <t>박병건, 정진섭, 김진국, 정명일, 김금란, 이승훈, 서명호</t>
  </si>
  <si>
    <t>I20250513-0091-L1314-00</t>
  </si>
  <si>
    <t>온택트 시대의 소통하는 법</t>
    <phoneticPr fontId="7" type="noConversion"/>
  </si>
  <si>
    <t>ABA20253001097261</t>
  </si>
  <si>
    <t>[오단기 2010~2019] 야근없는 직장생활을 위한 공대녀의 실전 엑셀-실무 꿀팁</t>
    <phoneticPr fontId="7" type="noConversion"/>
  </si>
  <si>
    <t>ABA20253001097265</t>
  </si>
  <si>
    <t>ABA20253001097067</t>
  </si>
  <si>
    <t>ABA20253001097093</t>
  </si>
  <si>
    <t>ABA20253001097100</t>
  </si>
  <si>
    <t>ABA20253001097104</t>
  </si>
  <si>
    <t>ABA20253001097109</t>
  </si>
  <si>
    <t>ABA20253001097143</t>
  </si>
  <si>
    <t>ABA20253001097149</t>
  </si>
  <si>
    <t>ABA20253001097156</t>
  </si>
  <si>
    <t>ABA20253001097159</t>
  </si>
  <si>
    <t>ABA20253001097163</t>
  </si>
  <si>
    <t>ABA20253001097165</t>
  </si>
  <si>
    <t>ABA20253001097177</t>
  </si>
  <si>
    <t>ABA20253001097180</t>
  </si>
  <si>
    <t>ABA20253001097208</t>
  </si>
  <si>
    <t>ABA20253001097210</t>
  </si>
  <si>
    <t>ABA20253001097211</t>
  </si>
  <si>
    <t>ABA20253001097213</t>
  </si>
  <si>
    <t>ABA20253001097216</t>
  </si>
  <si>
    <t>ABA20253001097217</t>
  </si>
  <si>
    <t>ABA20253001097219</t>
  </si>
  <si>
    <t>ABA20253001097222</t>
  </si>
  <si>
    <t>ABA20253001097223</t>
  </si>
  <si>
    <t>ABA20253001097224</t>
  </si>
  <si>
    <t>ABA20253001097228</t>
  </si>
  <si>
    <t>ABA20253001097238</t>
  </si>
  <si>
    <t>ABA20253001097256</t>
  </si>
  <si>
    <t>ABA20253001097260</t>
  </si>
  <si>
    <t>ABA20253001097267</t>
  </si>
  <si>
    <t>ABA20253001097270</t>
  </si>
  <si>
    <t>ABA20253001097278</t>
  </si>
  <si>
    <t>ABA20253001097280</t>
  </si>
  <si>
    <t>ABA20253001097284</t>
  </si>
  <si>
    <t>ABA20253001097285</t>
  </si>
  <si>
    <t>ABA20253001097290</t>
  </si>
  <si>
    <t>왕초보 한달만에 끝내는 법인세 기초</t>
    <phoneticPr fontId="7" type="noConversion"/>
  </si>
  <si>
    <t>ESG 혁명 대비전략-전사원을 교육하라!</t>
    <phoneticPr fontId="7" type="noConversion"/>
  </si>
  <si>
    <t>무</t>
    <phoneticPr fontId="7" type="noConversion"/>
  </si>
  <si>
    <t>자기계발</t>
  </si>
  <si>
    <t>계층교육</t>
  </si>
  <si>
    <t>보고</t>
  </si>
  <si>
    <t>정보보안</t>
  </si>
  <si>
    <t>세무</t>
  </si>
  <si>
    <t>그래픽</t>
  </si>
  <si>
    <t>생산/제조</t>
  </si>
  <si>
    <t>데이터분석</t>
  </si>
  <si>
    <t>셀프리더십을 통해 자신의 삶을 변화시킬 수 있는 방법을 학습한다.</t>
  </si>
  <si>
    <t>이 과정을 통해 최신 시니어 케어 패러다임과 함께 노인 케어에 새로운 시각을 제공하며 노화의 원인과 그에 따른 종합적인 대응 전략을 학습합니다. 요양기관 식사 준비의 원칙과 영양 관리, 체위 조절 및 이동 보조에 대한 맞춤형 지원 방법을 통해 노인의 건강한 생활을 지원할 수 있으며 노인의 대소변보조의 기본 원칙과 복지용구의 활용, 신체 위생 지원 매뉴얼을 통해 청결한 삶과 안락한 환경을 제공할 수 있습니다. 또한 스마트한 약물 복용 지원과 모니터링, 그리고 인지력 증진을 위한 테라피 기술까지 다양한 분야에서 요양보호 서비스 업무를 스킬업할 수 있고 노인 상담과 프로그램 지원 실행, 그리고 응급상황 대응 전략을 통해 요양보호 서비스의 효율적인 운영과 안정성을 높이는 역량을 강화할 수 있습니다.</t>
  </si>
  <si>
    <t>빅데이터 분석은 4차 산업혁명의 한가운데에 있다. 
빅데이터는 사용자 관점에서 수집된 내ㆍ외부 데이타를 손쉽게 검색하여 활용하고 이를 공유할 때 비즈니스의 의미와 가치를 도출할 수 있다. 
빅데이터의 중요성이 커지고 있는 것에 비해 데이터 분석에 관한 전문인력은 턱없이 부족한 것이 현실이다. 
본 과정은 기업 내 구성원들이 빅데이터를 손쉽게 활용할 수 있도록,  분야별 전문가를 통해 단계별 프로세스를 제시하여 손쉽게 활용 할 수 있도록 방법을 제시하고 있다.</t>
  </si>
  <si>
    <t>4차 산업혁명시대에 맞춘 의료기관에서 필요한 정보관리에 대한 전반적인 내용을 다루고 있습니다.</t>
  </si>
  <si>
    <t>본 과정은 기계 품질 관리에 대한 핵심 이론을 체계적으로 학습하여 제품의 품질 경쟁력을 향상시키고 고객 만족을 극대화할 수 있는 전문가를 양성하는 것을 목표로 합니다. 기계 산업 현장에서 발생하는 다양한 품질 문제를 분석하고 해결하기 위한 이론적 지식과 실무적인 기술을 습득하여 품질 관리 실무에 바로 적용할 수 있도록 구성되었습니다.</t>
  </si>
  <si>
    <t>이 과정을 통해 체계적인 고객정보 관리와 CRM 역량을 강화하여, 고객 맞춤형 서비스를 제공하고 차별화된 고객관계관리를 실현할 수 있습니다. 또한 고객 대화법과 상담 기술을 익혀, 고객 상황에 맞는 대응을 통해 고객 경험의 질을 극대화할 수 있으며 디스플레이와 조명 활용 전략을 통해 고객의 구매 욕구를 자극하고, 매장 내 상품 진열을 최적화하여 구매율을 높일 수 있습니다. 더불어 고객 상담 품질 관리 기법을 활용하여, 고객 만족을 높이고 재구매로 이어질 수 있는 고객 경험을 제공할 수 있으며 매력적인 영업사원의 셀프 체크리스트를 통해 자신을 점검하고, 성공적인 비즈니스를 위해 적절한 용모와 복장 매너를 유지할 수 있습니다.</t>
  </si>
  <si>
    <t>기저질환 종류, 컨디션, 식사 능력, 수술 여부, 운동 능력에 따라 유동적인 재활, 식사 등 여러 변수를 고려하여 돌봄을 할 수 있도록 본 과정을 통해 전문적인 노인 돌봄 역할을 수행할 수 있도록 합니다.</t>
  </si>
  <si>
    <t>직장에서 쓰이는 기초적인 법인세 관련 지식에 대한 이해를 통해 좀 더 효율적이고 합리적인 의사결정을 할 수 있도록 도움을 주는 세무지침서!</t>
  </si>
  <si>
    <t>메타버스를 정의해보며, 메타버스가 적용되는 사례에 대해 이해할 수 있고 만들어진 3D객체를 3D프린팅, 가상현실, 증강현실 등에 응용할 수 있는 과정입니다.</t>
  </si>
  <si>
    <t>다양한 인종, 다양한 세대가 함께 어우러져 살아가는 대한민국에서 언제나 핫한 이슈는 ‘소통’이다. 
타 과정들과 차별화가 가능하도록 커뮤니케이션과 심리학이라는 융합을 통해 업무적 소통을 기업 내/외부뿐 아니라 스스로의 커뮤니케이션 능력의 사기를 높일 수 있는 정서적∙ 창의적 소통에 대한 학습을 한다.</t>
  </si>
  <si>
    <t>보고서 작성이 어렵거나 더 잘하고 싶은 사람들을 위한 과정. 보고서 작성을 통해 한 단계 더 성장할 수 있는 발판을 마련하자.</t>
  </si>
  <si>
    <t>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핵심기술을 익힐 수 있다.</t>
  </si>
  <si>
    <t>일상으로 자리잡은 비대면 업무 및 재택근무 시대에 맞춘 새로운 비즈니스 커뮤니케이션 방식과 비대면 커뮤니케이션을 할 수 있는 새로운 기술 및 솔루션, 메타버스 등에 관해 한 방에 정리해 드립니다.</t>
  </si>
  <si>
    <t>최근 가장 뜨거운 키워드 '메타버스(Metaverse)'! 
메타버스의 개념부터 활용까지 한번에 끝낼 수 있는 전략 과정이다. 메타버스를 쉽게 이해하고, 실무에 바로 활용할 수 있도록 메타버스의 개념부터 활용까지 모든 것을 담았다. 메타버스의 개념과 특징, 그리고 산업 구조를 알기 쉽게 설명하였다. 메타버스와 관련한 신사업 아이디어를 산업 구조의 특징에 맞게 제시하였다. 지금 바로 메타버스 월드를 만들어 실무에 활용할 수 있도록 게더타운과 로블록스 월드 제작 방법을 쉽고 친절하게 설명하고 있다. 신세계 메타버스에 올라타서 새로운 비즈니스를 개척해 보자!</t>
  </si>
  <si>
    <t>4차 산업혁명 시대의 변화 전망을 통하여 대응전략을 학습할 수 있는 온라인 과정입니다.</t>
  </si>
  <si>
    <t>MZ세대와 X세대의 커뮤니케이션 부재와 공감 부재가 기업의 업무 향상 저해 요소로 부각되고 있으며, 이에따라 각 세대별 입장을 알아보고 효과적인 비즈니스 커뮤니케이션 방안을 소개합니다.</t>
  </si>
  <si>
    <t>본 과정은 개인과 기업의 정보보안의 위한 기초 교육과정으로 개인이나 일반 중소기업, 스타트업 등에서 기본적으로 숙지하고 있어야 할 내용을 중심으로 강의하고 있다. DT/DX 시대에서는 IT 기술을 활용한 서비스와 상품들이 다양화되는 만큼 기업의 입장에서는 전체 구성원들에게 정보보안에 대한 중요성을 강조하고 지켜나가야 한다.</t>
  </si>
  <si>
    <t>4차산업혁명의 핵심 중 가장 기초라 할 수 있는 빅데이터가 디지털뉴딜 시대에 어떤 비즈니스 모델로서의 역할과 서비스에 적용될 수 있는지 심도있는 기초, 실전 강의를 제공합니다. 아키텍처 기획, 저장기술, 모델링과 결과 등 개론적인 부분을 넘어 실 산업에서 활용되는 빅데이터 비즈니스의 모든 분야를 살펴봅니다. 개별화, 맞춤화 진행을 위한 24가지 경우의 수 로직에 따라 모든 학습내용을 체계적으로 체득화하여 실무역량강화에 큰 도움을 줄 수 있습니다.</t>
  </si>
  <si>
    <t>의료현장에서 고객의 만족도 향상과 병원의 경쟁력 강화를 위해 병원코디네이터의 역할은 점차 중요해지고 있습니다.
본 과정은 병원코디네이터들이 보다 전문적이고 체계적인 실무 능력을 갖출 수 있도록 하고 있으며, 이를 통해 고객만족과 병원의 부가가치를 높이는 핵심적인 전문인력으로 성장할 수 있습니다.</t>
  </si>
  <si>
    <t>ESG는 기업의 비재무적 요소인 환경(Environment), 사회(Social), 지배구조(Governance)를 뜻하는 말이다. 지속가능한 발전을 위한 기업과 투자자의 사회적 책임이 중요해지면서 세계적으로 많은 금융기관이 ESG 평가 정보를 활용하고 있으며 한국도 2025년부터 순차적으로 ESG 공시를 의무화할 예정이다.</t>
  </si>
  <si>
    <t>4차산업기술 중 핵심으로 꼽히는 5가지 기술에 대해 학습 할 수 있는 과정입니다.</t>
  </si>
  <si>
    <t>4차 산업혁명에 따른 디지털 트렌스포메이션과 그 흐름을 알고 4차산업혁명 요소기술의 산업 적용 사례를 설명할 수 있는 과정입니다.</t>
  </si>
  <si>
    <t>본 과정은 고객만족을 위한 CS에 대해 학습하는 과정입니다.</t>
  </si>
  <si>
    <t>본 과정은 의료기관에서 이루어지는 서비스에 대해 학습하는 과정입니다.</t>
  </si>
  <si>
    <t>본 과정은 비즈니스 중 발생하는 커뮤니케이션 상황에 대해 학습하는 과정이비다.</t>
  </si>
  <si>
    <t>변화의 시대! 차부장급 중간관리자들의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</si>
  <si>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변화의 시대! 조직내 대리, 과장급 핵심 실무자들의 자발적인 변화와 실행을 촉발시키기 위한 내용을 담은 과정으로, 내용전문가가 다년간 기업의 인사 실무자로 일하면서 경험한 실질적인 이슈들과 컨설턴트로서 기업의 다양한 문제를 해결하면서 정리했던 원리들을 현업 환경에 맞춰 균형있게 풀어냅니다.</t>
  </si>
  <si>
    <t>본 과정은 의료기관에서 필요한 핵심 직무를 학습하는 과정입니다.</t>
  </si>
  <si>
    <t>변화의 시대! 직원들의 자발적인 변화와 실행을 촉발시키기 위한 내용을 계층별로 정리하였으며, 다년간 기업에서 인사실무자로 일하면서 경험한 실질적인 이슈들과 컨설턴트로서 기업의 다양한 문제를 해결하면서 정리했던 원리들을 균형 있게 다룬 과정이다.</t>
  </si>
  <si>
    <t>영업/판매 업무 종사자
방문 판매 등 대면 영업 업무 종사자</t>
  </si>
  <si>
    <t>입소자의 안녕 및 안정 도모를 위해 필요한 케어 및 서비스 지원 관련 직무 역량을 강화하고자 하는 요양기관 근무자</t>
  </si>
  <si>
    <t>빅데이터분석의 이해 및 분석, 처리 기법을 학습하려는 학습자</t>
  </si>
  <si>
    <t>각급 병원 모든 학습자(의사 / 간호사 / 행정직원 포함)
빅데이터 기술을 활용하여 의료정보관리를 연구 또는 실무에서 사용하는 의료기관의 모든 임직원 학습자</t>
  </si>
  <si>
    <t>제조 현장에서 품질 관리 업무를 수행하는 실무자
품질 관리 분야에 대한 기본 지식 및 실무 능력 함양이 필요한 신입 사원
품질 관리에 대한 이해도 향상을 통해 부서 간 협업 및 효율성 증대를 희망하는 담당자
품질 경영의 중요성을 인식하고 품질 관리 시스템 구축 및 운영에 대한 이해도 향상을 희망하는 경영진 및 관리자</t>
  </si>
  <si>
    <t>영업, 기획 담당 종사자
기업/조직의 소셜 미디어 전략 수립 및 실행 역량을 갖고자하는 마케팅 실무 담당(예정)자</t>
  </si>
  <si>
    <t>노인돌봄서비스와 노인복지케어에 관심이 있는 학습자</t>
  </si>
  <si>
    <t>세무, 회계 및 재무 업무를 담당하는 부서의 실무자 및 관리자 등 학습자
기초 법인세 지식에 대해 알고자 하는 모든 임직원</t>
  </si>
  <si>
    <t>메타버스 제작에 관심이 있는 사업주 및 임직원 학습자
메타버스 시장 진출에 관심이 있는 사업주 및 임직원 학습자
메타버스에 대한 기초 및 메타버스에 적용되는 3D객체를 직접 제작하고 싶은 사업주 및 임직원 학습자</t>
  </si>
  <si>
    <t>기획, 마케팅 직무 신규진입자 및 전 직원 대상 
커뮤니케이션에 어려움을 겪는 직장인</t>
  </si>
  <si>
    <t>효과적인 보고로 업무생산성을 높이고 싶은 임직원
자신감있는 보고와 프레젠테이션으로 마음을 사로잡고자 하는 임직원
동료 및 상사와 원활히 소통하여 업무를 깔끔하게 처리하고 싶은 임직원</t>
  </si>
  <si>
    <t>기초적인 보고법을 학습하여 기초 핵심역량을 강화하고 싶은 임직원
현장에서 바로 활용할 수 있는 사례를 통해 보고 스킬을 보강하고 싶은 임직원
전략적 사고력, 문제해결력, 창의적 제안형 보고법까지 전문핵심역량을 업그레이드하고 싶은 임직원</t>
  </si>
  <si>
    <t>비대면 상황에서의 효율적인 스마트 비즈니스 커뮤니케이션을 학습하여 새로운 기회를 모색하고자 하는 임직원</t>
  </si>
  <si>
    <t>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t>
  </si>
  <si>
    <t>뉴노멀 시대의 경영 전략을 학습하려는 자</t>
  </si>
  <si>
    <t>과장, 팀장, 부장급의 X세대를 대표하며 팀 커뮤니케이션이 필요한 모든 직장인
사원, 주임, 대리급의 MZ세대를 대표하며 팀 커뮤니케이션이 필요한 모든 직장인</t>
  </si>
  <si>
    <t>업무에 컴퓨터를 사용하는 모든 임직원
정보보안의 기초 내용을 알고자 하는 기업의 모든 임직원</t>
  </si>
  <si>
    <t>디지털 융합시대 4차산업혁명에 대한 기초 지식을 얻고 새로운 기회를 모색하고자 하는 임직원</t>
  </si>
  <si>
    <t>병원 코디네이터로써의 역량 향상에 관심이 있는 재직 임직원 
의료 서비스의 차별화된 질적 향상을 추진하는 병원 재직 임직원 
환자진료뿐만 아니라 병원행정 코디네이터의 역할까지 원스톱으로 의료서비스를 지원하고자 하는 재직 간호사 및 간호조무사</t>
  </si>
  <si>
    <t>ESG 규제강화에 따른 리스크에 대비하는 기업의 모든 임직원
ESG 의 개념 및 주요내용에 대해 알고자 하는 모든 임직원
기업의 공시관련 담당자</t>
  </si>
  <si>
    <t>4차 산업 시대를 이끄는 다섯 가지 핵심 기술인 클라우드, 블록체인, 빅데이터, 인공지능, 사물인터넷에 대한 개념 및 특징에 대한 기초 지식을 얻고 새로운 기회를 모색하고자 하는 임직원</t>
  </si>
  <si>
    <t>4차 산업혁명의 주요 내용에 대해 알고자 하는 기업의 임직원
디지털 트렌스포메이션을 이해하고 업무에 적용하고자 하는 임직원</t>
  </si>
  <si>
    <t>효율적인 고객만족 New CS를 학습하여 고객관리에 새로운 기회를 모색하고자 하는 임직원</t>
  </si>
  <si>
    <t>상급종합병원, 종합병원, 병원, 의원 등 의료 종사자</t>
  </si>
  <si>
    <t>효율적인 비즈니스 커뮤니케이션을 학습하여 새로운 기회를 모색하고자 하는 임직원</t>
  </si>
  <si>
    <t>중간관리자로써 부서를 관리하고 조직을 이끌어가는데 필요한 역량을 강화하고자 하는 차·부장급 사원
업무수행과 퍼포먼스 향상에 필요한 필수 스킬을 습득하고자 하는 입사 10년 이상 사원급</t>
  </si>
  <si>
    <t>핵심실무자로써 부서의 핵심업무 수행에 필요한 역량을 강화하고자 하는 대리·과장급 사원
업무수행과 퍼포먼스 향상에 필요한 필수 스킬을 습득하고자 하는 입사 3년 이상 사원급
사무 행정 직무 수행을 위한 업무 능력 향상이 필요한 사원</t>
  </si>
  <si>
    <t>조직 구성원으로서 필요한 핵심 역량을 조기에 체득하고자 하는 신입사원
업무수행과 퍼포먼스 향상에 필요한 필수 스킬을 습득하고자 하는 입사 2년차 이하 사원급
조직의 핵심 인재로 성장해 나가고자 하는 신입사원</t>
  </si>
  <si>
    <t>자신감 있는 태도와 긍정적 사고를 갖출 수 있다. 
개인의 역량에 맞춰 목표를 수립하고 이를 달성하기 위해 노력할 수 있다. 
지속적인 자기관리를 통해 고객 응대 시 나만의 차별화된 이미지를 표출할 수 있다.</t>
  </si>
  <si>
    <t>맞춤형 신체활동지원을 통해 대상자의 일상생활의 질(quality)을 높일 수 있다.
맞춤형 심리정서지원을 통해 대상자의 인지력과 사회적 적응력을 향상시킬 수 있다.
지속적인 모니터링을 통해 수요되는 가사활동 및 건강지원 서비스를 제공할 수 있다.
일상생활에서 발생할 수 있는 위험을 인식 및 관리하고, 응급 상황에 신속히 대처할 수 있다.
서비스의 효과 평가 및 개선을 위해 대상자의 상태, 지원 서비스의 내용 등을 정리하여 기록 및 보고할 수 있다.</t>
  </si>
  <si>
    <t>빅데이터의 기본 개념 및 다양한 분석과 활용 기법에 대해 습득하여 사회, 경제, 문화현상을 통찰할 수 있는 빅데이터를 활용한 경쟁력을 키울 수 있다.</t>
  </si>
  <si>
    <t>4차 산업혁명시대를 맞이하여, 의료기관 자체적으로 의료데이터의 중요성과 시사점을 이해할 수 있다.
의료정보의 관리실무에 대하여 NCS 기반으로 학습한다.
분산되어 있는 의료현장의 데이터를 인공지능과 빅데이터 기술을 활용하여 효율적으로 통합관리할 수 있다.</t>
  </si>
  <si>
    <t>기계 품질 관리 분야의 핵심 이론과 실무 지식을 체계적으로 학습하여, 현장에서 품질 문제를 효과적으로 예방하고 해결할 수 있는 능력을 함양한다.
지속적인 품질 개선 마인드를 함양하고, 품질 개선 활동에 적극적으로 참여하여 고객 만족도 향상 및 기업 성장에 기여할 수 있다.
품질 비용의 개념과 발생 원인을 분석하고, 품질 문제 예방을 통해 비용 절감 및 생산성 향상 효과를 창출할 수 있다.
이론 학습과 실무 사례 분석을 통해 품질 관리에 대한 이해도를 높이고, 현장에서 바로 활용 가능한 실질적인 지식과 기술을 습득한다.</t>
  </si>
  <si>
    <t>(고객관리 역량 증진) 매장 판매 과정에서 체계적인 고객정보관리를 기반으로 차별화된 고객관계관리를 할 수 있다.
(고객상담 역량 증진) 고객 대화법을 활용하여 고객상황별 대응하고 고객 경험 극대화를 위해 고객 상담 품질을 관리할 수 있다.
(판매촉진 역량 증진) SNS 활용 전략을 활용하여 효과적인 매장 판매촉진계획을 수립 및 실행할 수 있다.
(디스플레이 역량 증진) 고객의 관심과 구매 유도를 위한 디스플레이 및 조명의 활용 계획과 레이아웃 및 상품 진열 전략을 수립할 수 있다.</t>
  </si>
  <si>
    <t>노인에 대해 이해할 수 있다.
경증 질환을 가진 노인을 대상으로 말벗, 병원 내 이동보조 등 단순 보조 돌봄을 할 수 있다.
식사보조, 배변보조, 주변정리, 운동시 보조할 수 있는 돌봄을 할 수 있다.</t>
  </si>
  <si>
    <t>법인세의 체계와 기본규정을 이해할 수 있다. 
법인세법의 주요개념들과 회사에서 흔히 쓰이는 세무용어에 대해 알 수 있다. 
법인세의 흐름을 이해하고, 효율적인 세무회계 전략을 수립할 수 있다.</t>
  </si>
  <si>
    <t>4차 산업혁명이 무엇인지 설명할 수 있다.
실감형 콘텐츠에 대해 이해할 수 있다.
3D모델링 소프트웨어를 직접 사용해보며, 이를 다양한 형태의 확장자로 적용할 수 있다.
직접 만든 3D객체를 업로드하여 가상현실 혹은 증강현실 등으로 적용할 수 있다.</t>
  </si>
  <si>
    <t>소통의 필요성에 대해 여러가지 관점으로 설명할 수 있다. 
소통을 잘하는 방법에 대해 요약할 수 있다. 
시대 흐름에 맞는 소통 활용법에 대해 설명할 수 있다.</t>
  </si>
  <si>
    <t>보고서 작성을 위한 기본 지식과 구성요소를 이해하고 실제 보고서 작성을 수행할 수 있다.
상황, 종류에 따른 보고서 작성 및 보고 방법을 이해하고 적절하게 실무에 적용할 수 있다.</t>
  </si>
  <si>
    <t>직장생활에서 업무능력을 인정받을 수 있는 핵심역량의 필수요소인 보고서 및 보고의 기술 능력을 배양할 수 있다.
전문가 수준의 리포팅 능력 및 보고 능력을 확보할 수 있다.
단순히 보고서 예문을 제공하는 것이 아니라 보고서 구체적 방법론을 통해 실무 능력을 향상 시킬 수 있다
.
전략적 사고력, 문제해결력, 보고서 작성 역량을 동시에 기를 수 있다.</t>
  </si>
  <si>
    <t>4차 산업 기술의 발달과 코로나19 팬데믹으로 인한 스마트 비즈니스의 필요성을 이해한다.
비대면 커뮤니케이션의 업무 현장 적용을 위한 메타버스 플랫폼 및 협업 도구의 활용 방법을 알아본다.
비대면 근무 방식에 따른 보안 위협의 요소와 대책 방법을 알아본다.</t>
  </si>
  <si>
    <t>급변하는 글로벌 트렌드 변화 속에서 신사업 아이템을 발견할 수 있다.
메타버스 속에서 새로운 비즈니스 기회를 발견할 수 있다.
메타버스 관련 실무적인 아이디어를 얻을 수 있다.
게더타운을 활용하여 스페이스 만드는 방법을 설명할 수 있다.
로블록스를 활용하여 월드 만드는 방법을 설명할 수 있다.</t>
  </si>
  <si>
    <t>뉴노멀에 의한 경영환경 변화를 이해하고 그에 대한 지식 및 능력을 기를 수 있습니다.</t>
  </si>
  <si>
    <t>X세대와 MZ세대 사이 비즈니스 커뮤니케이션 노하우를 습득할 수 있다.
서로의 입장으로 이해와 공감을 통해 팀 커뮤니케이션의 발판을 마련할 수 있다.</t>
  </si>
  <si>
    <t>DT/DX 의미와 특징에 대한 이해를 바탕으로 정보보안 관계에 대해 설명할 수 있다.
정보보안의 기본 개념과 정보보안의 종류에 대해 설명할 수 있다.
네트워크의 의미와 구성 방법과 인터넷 TCP/IP에 대해 설명할 수 있다.
정보보안에 대한 위협요소와 각종 보안 사고 유형 및 사이버 범죄에 대해 설명할 수 있다.
디지털 환경 변화에 따른 신기술과 디지털 신기술에 개념과 특징에 대해 설명할 수 있다.
조직 내에서 필요한 정보보호 거버넌스의 의미와 정보보안 대응관리 개념에 대해 설명할 수 있다.</t>
  </si>
  <si>
    <t>1. 산업화의 흐름에 따라 변화된 산업 양상을 살펴보고 포스트 코로나 시대에서 적용될 스마트 기술을 예측한다.
2. 사물인터넷, 인공지능, 빅데이터, 블록체인 등 4차 산업의 주요 스마트 기술에 대한 동향을 알아본다.
3. 메타버스와 가상현실 기술의 등장 배경을 이해하고 기술의 발전 방향을 전망한다.</t>
  </si>
  <si>
    <t>내원한 고객의 진료접수 및 고객진료정보를 파악하고, 고객정보를 분류하는 능력을 향상시킬 수 있다. 
서비스 접점별 매뉴얼을 작성하여 고객을 효율적으로 관리할 수 있는 고객서비스관리 능력을 향상시킬 수 있다. 
고객의 원활한 진료 진행을 위하여 온라인 및 내원고객의 예약관리 능력을 향상시킬 수 있다. 
내원고객의 진료 대기시간을 관리하는 진료서비스지원관리 능력을 향상시킬 수 있다. 
고객의 진료 수속 절차상에 따른 영수증 발행, 청구수납, 미수금관리, 증명서 발급, 진료비 수납기록 관리, 보험청구 등을 처리하는 수납관리 능력을 향상시킬 수 있다. 
병원정보와 온라인 잠재 고객을 관리하여 효율적으로 고객만족도를 높이는 병원마케팅관리 능력을 향상시킬 수 있다.</t>
  </si>
  <si>
    <t>ESG의 주요내용에 대한 이해를 갖출 수 있다.
ESG 규제에 따른 리스크에 대비할 수 있다. 
글로벌 ESG현황과 주요기업 현황에 대해 알 수 있다.</t>
  </si>
  <si>
    <t>4차 산업혁명의 배경에 따라 이를 이끄는 다섯 가지 핵심 기술의 종류와 발달 요인을 이해한다.
클라우드와 블록체인의 대표 서비스 플랫폼의 사례를 통해 클라우드 서비스의 기능을 이해한다.
빅데이터를 구성하는 데이터의 종류를 파악하고 이를 수집 및 분석, 활용하는 내용을 살펴본다.
인공지능 및 사물인터넷의 발달 과정과 산업 현장에서 융합되고 있는 각 기술의 사례를 살펴본다.</t>
  </si>
  <si>
    <t>디지털 트렌스포메이션과 그 흐름을 이해할 수 있다. 
4차산업혁명 요소기술의 산업 적용 사례를 설명할 수 있다.</t>
  </si>
  <si>
    <t>1. 고객의 기대치가 중요해진 산업 배경을 이해하고 고객 만족을 활용한 경영 방법을 이해한다.
2. 고객 만족을 위한 전제 조건을 파악하고 이를 충족시키는 고객 중심 경영 원칙을 파악한다.
3. 고객 분석의 방법과 고객 충성도 상승을 위한 고객 만족 필수 법칙을 이해한다.</t>
  </si>
  <si>
    <t>1. 전화 상담 및 온라인 상담의 특징과 프로세스를 이해한다.
2. 진료 후 상담과 상담일지 작성의 노하우를 학습한다.
3. 온라인 고객 관리를 위해 고객의 DB를 관리하고 이를 활용하여 온라인 마케팅을 실행한다.
4. 고객 만족도 조사의 결과를 활용한 병원 CS를 통한 고객 만족 경영 방법을 이해한다.</t>
  </si>
  <si>
    <t>1. 비즈니스 커뮤니케이션의 정의를 알아보고 효율적인 커뮤니케이션을 위한 방안을 알아본다.
2. 성공적인 비즈니스 커뮤니케이션을 위해 질문과 피드백을 활용하는 방법을 살펴본다.
3. 비즈니스 문서 작성 방법과 비즈니스에서 효과적인 프레젠테이션 방법을 알아본다.
4. 커뮤니케이션에 적용할 수 있는 심리학과 토의 및 토론의 이론을 학습하고 비즈니스 커뮤니케이션에 적용한다.</t>
  </si>
  <si>
    <t>4차 산업혁명 시대에 필요한 리더상을 이해할 수 있다.
핵심리더로서 변화를 고민해야 하는 영역을 이해하고 적용할 수 있다. 
핵심리더에게 필요한 스킬을 함양할 수 있다.</t>
  </si>
  <si>
    <t>4차 산업혁명 시대에 필요한 실무자상을 이해할 수 있다.
핵심실행가로서 변화를 고민해야 하는 영역을 이해하고 적용할 수 있다. 
핵심실행가에게 필요한 스킬을 함양할 수 있다.</t>
  </si>
  <si>
    <t>1. 진료 접수에서 필요한 진료 예약 노하우와 수납에 관련된 필요 사항을 알아본다.
2. 입원 및 퇴원 수속의 절차를 파악하고 재원 환자와의 상담 시 활용할 수 있는 노하우를 살펴본다.
3. 진료비 계산과 청구를 위한 필수 내용을 알아보고 미수 진료비 관리와 회수 방법을 살펴본다.
4. 응급 환자의 진료에서 알아야 하는 필수 요소와 의료 분쟁의 기초 지식을 확인한다.</t>
  </si>
  <si>
    <t>4차 산업혁명 시대에 필요한 인재상을 이해할 수 있다.
프로페셔널이 고민해야 하는 영역을 이해하고 적용할 수 있다. 
프로페셔널에게 필요한 스킬을 함양할 수 있다.</t>
  </si>
  <si>
    <t>1. 미래를 위한 준비 (영업마인드 구축하기)
2. 자기 주도 리더십 시대 (영업마인드 구축하기)
3. 창의성과 신뢰 (영업마인드 구축하기)
4. 전략적 안목과 변화주도 (영업마인드 구축하기)
5. 휴먼 스킬 (영업마인드 구축하기)
6. 도전과 결단 (영업마인드 구축하기)
7. 의지와 비전 (영업마인드 구축하기)
8. 계획과 우선순위 (영업마인드 구축하기)
9. 인간관계와 신뢰쌓기 (영업마인드 구축하기)
10. 의사소통과 혁신 (영업마인드 구축하기)
11. 변혁적 삶 1 (영업마인드 구축하기)
12. 변혁적 삶 2 (영업마인드 구축하기)
13. 내 삶의 소중한 것 (영업마인드 구축하기)
14. 생산적인 하루 (영업마인드 구축하기)
15. 방해 요소의 극복 (영업마인드 구축하기)
16. 고객을 생각하는 영업으로의 변화 (영업마인드 구축하기)</t>
  </si>
  <si>
    <t>1. 21세기 시니어 케어의 패러다임과 새로운 지평
2. 노화의 원인과 일상생활 실천 종합 전략
3. 식사 준비 원칙과 난이도별 영양관리
4. 맞춤형 체위조절과 이동보조 노하우
5. 대소변보조의 기본 원칙과 복지용구의 활용
6. 청결한 삶을 위한 신체 위생 지원 매뉴얼
7. 안락한 삶을 위한 생활 환경 조성 서비스
8. 스마트한 약물복용 지원과 모니터링
9. 또렷한 정신을 위한 인지력 증진 지원
10. 일사천리! 섬망 &amp; 치매 증상 대처법
11. 따뜻한 온기를 전하는 정서지원 커뮤니케이션
12. 노인 상담과 프로그램 지원 준비 및 실행
13. 12가지 개별 맞춤형 테라피 지원 기술
14. 고령자의 내면 세계, 그리고 그들이 사는 세상
15. 어르신을 위한 레크리에이션 기초와 실제
16. 입소자 특성에 따른 지원 전략 Part 1. 우울증, 수면 장애
17. 입소자 특성에 따른 지원 전략 Part 2. 퇴행성관절염, 피부질환, 호흡곤란
18. 골든 타임! 응급상황별 신속 대응 전략
19. (Skill-up!) 요양보호 서비스 기록과 업무보고</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</si>
  <si>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</si>
  <si>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1. 4차 산업혁명 시대의 보건의료 둘러보기
2. 빅데이터를 이용한 의료정보 관리와 데이터베이스 생성
3. 의료정보 관리 규정과 의료관련 용어 데이터베이스의 관리
4. 의료정보 관리 시스템 이해하기
5. 병원정보시스템의 환자진료정보 데이터베이스 관리
6. 의료정보서식의 관리
7. 인공지능을 이용한 의료정보 시스템 구축하기
8. 의료정보 시스템 데이터베이스 관리
9. 의료정보 완정성 관리
10. 의료정보 관련법에 따른 완전성 점검 
11. 의료정보 전사시스템 
12. 의료정보 전사시스템 구축 및 IT인트라 점검
13. 실전 진료과정의 의료정보 전사 
14. 등록 질환관리시스템 구축과 관리 마스터
15. 등록질환 정보 빅데이터 수집과 보고하기
16. 의료정보 관련법에 따른 통계 기준과 생성지침
17. 의료정보 요청과 규정
18. 의료정보 제공과 절차
19. 의료관련 빅테이터를 활용과 의료보건 통계
20. 의료정보 관련법과 정보보호
21. 의료정보 보안 시스템관리
22. 의료정보 관련법과 의료정보 관리
23. 의료정보보호 교육 시행과 평가
24. 의무기록과 의료기관평가제도
25. 적정진료정보 적용과 관리
26. 요양급여비용 심사와 청구
27. 포괄수가제 요양급여 심사와 청구
28. 디지털 헬스케어 시대의 의료기관 질 관리와 질 향상
29. 의료기관의 질 향상을 위한 정책수립
30. 의료기관의 질 향상 유지 전략</t>
  </si>
  <si>
    <t>1. 기계의 역사	
2. 현대 기계의 발전과 미래 전망	
3. 기계의 기본 매커니즘
4. 기계의 기본 매커니즘 - 동력전달
5. 제어 시스템	
6. 기계의 유지보수와 자동화	
7. 기계 사용의 기본 원칙
8. 기계품질관리 개요	
9. 기계 품질검사 기준 계획하기-1	
10. 기계 품질검사 기준 계획하기 - 2	
11. 검사자 자격 확인	
12. 검사환경 검토하기	
13. 검사장비 운용 계획하기
14. 검·교정업무와 장비운용 최적화	
15. 공정검사 규격서 작성하기 - 1	
16. 공정검사 규격서 작성하기 – 2	
17. 반제품 검사하기 준비하기	
18. 반제품 검사 실시	
19. 공정합부 판정하기	
20. 부적합품 식별하기	
21. 부적합품 시정하기	
22. 부적합품 재발 방지하기
23. 법적 규제 사항 확인하기
24. 법적 규제 사항 이행하기	
25. 대응방안 마련하기	
26. 제조물 책임 대책	
27. 품질관리 도구 활용하기</t>
  </si>
  <si>
    <t>1. 시대 패러다임 변화와 매장 고객 관리의 기초
2. 재구매 전환율을 올리는 고객 만족 서비스
3. 독보적인 고객관계관리(CRM) 프레임워크
4. 실전에서 바로 활용하는 이상적인 고객 관리
5. 매뉴얼 기반 전화 고객 응대의 기초 : 절차와 예절
6. 고객 방문률을 높이는 상황별 음성 상담 서비스
7. 고객 경험 극대화를 위한 고객 상담 품질 관리
8. 성공적인 비즈니스의 시작, 용모와 복장매너
9. 매력적인 영업사원의 셀프 체크리스트 엿보기
10. 고객이 찾아오는 매장의 친밀감 유지 대화법
11. 앞서가는 GO-TO 매장의 핵심 메시지 전달법
12. 고객을 사로잡는 완벽한 대화의 기술
13. 고객 니즈 파악을 통한 판매 예측과 수요 관리
14. 디지털 세대 고객 통찰과 니즈 분석 도구(Tool)
15. 브랜드 가치를 높이는 판매촉진 활동의 이해
16. 매장 판매촉진의 바이블, 계획 수립과 활동 준비
17. 판매촉진 솔루션 : '무엇(What)' 보다는 '어떻게(How)'
18. 스마트한 SNS 계정 운영으로 만드는 수익 구조
19. 매출을 10배 증가시키는 판매촉진 커뮤니케이션 part 1. 구글
20. 플랫폼 세계 입문, 구글 G.M.P 시스템의 이해
21. 플랫폼 활용 기초, 구글 G.M.P 시스템의 구축 ①
22. 플랫폼 활용 기초, 구글 G.M.P 시스템의 구축 ②
23. 매출을 10배 증가시키는 판매촉진 커뮤니케이션 part 2. 유튜브
24. 시청자를 고객으로 만드는 유튜브 채널 만들기
25. 디스플레이와 비주얼 머천다이징(VMD)의 기초
26. 고객의 발길을 붙잡는 디스플레이 색채계획
27. 주목과 구매를 이끄는 디스플레이 조명계획
28. 비용을 들이지 않아도 가능한 매장 연출법
29. 오랫동안 사랑받는 매장의 레이아웃 포인트
30. 고객의 호기심을 자극하는 상품 진열 노하우</t>
  </si>
  <si>
    <t>1. 케어코디를 시작하기 전에
2. 노화와신체변화
3. 노인의마음
4. 케어코디윤리지침
5. 노인학대
6. 케어도구
7. 케어코디스트레칭
8. 의사소통
9. 일상케어를시작하기전에
10. 기본위생
11. 걷기
12. 일어나기
13. 목욕하기
14. 옆으로눕기
15. 옷갈아입기
16. 배설관리
17. 식사하기
18. 휠체어
19. 기본케어를하기전에
20. 감염관리
21. 구강관리
22. 영양관리
23. 통증관리
24. 낙상관리
25. 수면관리
26. 약물관리
27. 질환별돌봄시작하기전에
28. 치매
29. 우울증과섬망
30. 고혈압
31. 당뇨병
32. 뇌졸중
33. 암
34. 욕창
35. 소화기계돌봄
36. 호흡기계돌봄
37. 수술후돌봄
38. 응급상황돌봄</t>
  </si>
  <si>
    <t>1. 조세의 개념 및 분류
2. 법인세의 과세대상 및 납세의무자
3. 세무조정의 개념 및 법인세 계산구조
4. 세무조정의 방법 및 유형
5. 소득처분(1)-유보
6. 소득처분(2)-사외유출 및 기타
7. 익금(1)-익금의 개념 및 익금불산입항목
8. 익금(2)-간주임대료 및 의제배당
9. 손금(1)-손금의 개념 및 업무무관비용
10. 손금(2)-인건비 및 접대비
11. 손금(3)-기부금 및 지급이자
12. 손익귀속시기 및 자산의 취득가액
13. 자산평가 및 감가상각
14. 퇴직급여충당금 및 대손충당금
15. 부당행위계산 부인 및 가지급금 인정이자
16. 차감납부할 세액계산 및 법인세 신고납부</t>
  </si>
  <si>
    <t>1. [메타버스] 개념 및 특성
2. [메타버스] 활용 예시
3. [3D모델링] 블록으로 뚝딱뚝딱
4. [3D모델링] 모델링 예제 따라하기 (1)
5. [3D모델링] 모델링 예제 따라하기 (2)
6. [3D모델링] 3D모델링 확장하기
7. [코스페이시스] VR/AR 기본환경 꾸미기
8. [코스페이시스] 외부 객체 불러오기
9. [코스페이시스] 코딩과 함께 배워보기
10. [코스페이시스] 공유 및 감상하기
11. [로블록스] 로블록스 스튜디오 둘러보기
12. [로블록스] 파트 다루기(1)
13. [로블록스] 파트 다루기(2)
14. [로블록스] 스크립트 활용하기
15. [로블록스] 오브젝트 정리하기
16. [로블록스] 시뮬레이션 및 업로드
17. [메타버스] 메타버스를 바라보는 2가지 관점
18. [메타버스] 메타버스의 산업구조
19. [메타버스] 메타버스의 어두운 면</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</si>
  <si>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</si>
  <si>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</si>
  <si>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</si>
  <si>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1. 비대면 Work&amp;Life! 스마트 비즈니스 읽기 
2. 4차산업 혁명으로 변화하는 비즈니스 커뮤니케이션
3. 스마트 비즈니스 커뮤니케이션 개요
4. IT 뉴노멀! 스마트 비즈니스 커뮤니케이션
5. 콜포비아 MZ 세대의 비즈니스 커뮤니케이션
6. 메신저 커뮤니케이션의 시대의 마인드셋 -1
7. 메신저 커뮤니케이션의 시대의 마인드셋 -2
8. 비대면 시대! 효율적인 비즈니스 커뮤니케이션
9. 비대면 커뮤니케이션 대화와 회의 기술
10. 비대면 비즈니스 커뮤니케이션 메세지 작성법!
11. 비대면 커뮤니케이션 시대의 설득의 법칙
12. 비대면 커뮤니케이션! 마음으로 소통하는 방법-1
13. 비대면 커뮤니케이션! 마음으로 소통하는 방법-2
14. 스마트 비즈니스 커뮤니케이션과 디지털 융합기술-1
15. 스마트 비즈니스 커뮤니케이션과 디지털 융합기술-2
16. 스마트 커뮤니케이션과 미디어의 변화
17. 스마트 비즈니스 커뮤니케이션 솔루션의 이해
18. 화상회의&amp;재택근무 시대의 커뮤니케이션 솔루션 활용-1
19. 화상회의&amp;재택근무 시대의 커뮤니케이션 솔루션 활용-2
20. 스마트 비즈니스 커뮤니케이션과 메타버스
21. 메타버스의 비즈니스 커뮤니케이션 적용사례-1
22. 메타버스의 비즈니스 커뮤니케이션 적용사례-2
23. 메타버스 커뮤니케이션의 핵심요소 및 구성 기술-1
24. 메타버스 커뮤니케이션의 핵심요소 및 구성 기술-2
25. 비대면 메타버스 오피스 - 게더타운-1
26. 비대면 메타버스 오피스 - 게더타운-2
27. 비대면 메타버스 오피스 - 제페토, 로블록스, 이프랜드
28. 비대면 비즈니스 커뮤니케이션 시대의 보안-1
29. 비대면 비즈니스 커뮤니케이션 시대의 보안-2
30. 비대면 비즈니스 커뮤니케이션 시대의 보안-3</t>
  </si>
  <si>
    <t>1. [메타버스] 개념, 특성, 예시
2. [메타버스] 저작도구, 디지털 휴먼, 산업구조
3. [신사업 아이디어] 월드 제작, 프라이빗 미팅
4. [신사업 아이디어] 공동체 구축, 부캐제작, 체험
5. [신사업 아이디어] 메모리얼 파크, 기능성 게임, 심리 테라피
6. [신사업 아이디어] 커뮤니케이션, 고객지원, 인력양성 등
7. [스페이스 만들기] 게더타운 개요
8. [스페이스 만들기] 룸 템플릿 활용, 공간 구성
9. [스페이스 만들기] 오브젝트 다루기
10. [스페이스 만들기] 상호작용 오브젝트, 프라이빗 영역 활용
11. [월드 만들기] 로블록스 개요
12. [월드 만들기] 파트 다루기
13. [월드 만들기] 사물 기획 및 제작
14. [월드 만들기] 구조 배치 및 공간 만들기
15. [월드 만들기] 건물 구성하기
16. [월드 만들기] 도구상자 활용
17. [월드 만들기] 월드 플레이 및 오브젝트 정리
18. [월드 만들기] 플러그인 활용</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</si>
  <si>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</si>
  <si>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1. X vs MZ! 생각의 차이 들여다보기
2. 비대면이 불편한 X세대 vs 비대면이 편한 MZ세대
3. 4차산업으로 변화하는 비즈니스 커뮤니케이션
4. 감성지능과 사회지능의 커뮤니케이션
5. 팔로워십 이론과 X&amp;MZ의 커뮤니케이션
6. 문화에 따른 상황이론과 행동이론
7. X&amp;MZ의 마음을 이해하는 커뮤니케이션 스킬-1
8. X&amp;MZ의 마음을 이해하는 커뮤니케이션 스킬-2
9. X&amp;MZ의 마음을 이해하는 커뮤니케이션 스킬-3
10. 어떻게 질문해야 하나요? 어떻게 답변해야 할까요?
11. X와 MZ의 커뮤니케이션! 개인이 먼저? 조직이 먼저?-1
12. X와 MZ의 커뮤니케이션! 개인이 먼저? 조직이 먼저?-2
13. 토론을 통해 보고를 통해 커뮤니케이션 하다-1
14. 토론을 통해 보고를 통해 커뮤니케이션 하다-2
15. 토론을 통해 보고를 통해 커뮤니케이션 하다-3
16. 대화와 회의 비즈니스의 의사결정의 기술-1
17. 대화와 회의 비즈니스의 의사결정의 기술-2
18. X와 MZ의 메세지&amp;보고서 소통-1
19. X와 MZ의 메세지&amp;보고서 소통-2
20. X와 MZ의 연결고리를 위한 설득과 심리유형-1
21. X와 MZ의 연결고리를 위한 설득과 심리유형-2
22. X와 MZ의 연결고리를 위한 설득과 심리유형-3
23. 소통의사결정의 리더십 및 조직변화 
24. 최고의 팀을 만드는 X&amp;MZ의 리더십의 융합-1
25. 최고의 팀을 만드는 X&amp;MZ의 리더십의 융합-2
26. 최고의 팀을 만드는 X&amp;MZ의 리더십의 융합-3
27. 업무 커뮤니케이션 갈등 해결을 위한 Action Plan -1
28. 업무 커뮤니케이션 갈등 해결을 위한 Action Plan -2
29. X&amp;MZ의 리더십으로 해결하는 위기관리 노하우-1
30. X&amp;MZ의 리더십으로 해결하는 위기관리 노하우-2</t>
  </si>
  <si>
    <t>1. DT/DX와 정보보안 
2. 정보보안 기본 개념
3. 정보보안의 종류
4. 암호의 이해
5. 네트워크 기본
6. 네트워크 구성
7. 인터넷과 TCP/IP
8. 보안 위협요소와 백신
9. 머신러닝 악성코드 백신
10. 저작권 침해 보호
11. 불법 및 유해 정보
12. 사이버 범죄
13. 디지털 변화와 신기술
14. 저널리즘과 네티켓
15. 디지털 경제활동과 전자금융
16. 디지털 포렌식
17. 인터넷 사기와 대응 방법
18. 디지털 세상의 인터넷 윤리
19. 정보보호 거버넌스
20. 정보보안 대응관리</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</si>
  <si>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</si>
  <si>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1. 의료서비스 환경과 코디네이터
2. 진료접수하기
3. 고객진료정보 파악하기
4. 대기고객 관리하기
5. 고객정보 분류하기
6. 고객매뉴얼 관리하기
7. 고객 사후관리
8. 온라인 예약 관리하기
9. 오프라인 예약 관리하기
10. 예약일정 관리하기
11. 고객정보 전달하기
12. 진료대기시간 관리하기
13. 진료 전 설명하기
14. 청구 수납하기
15. 미수금·환불 관리
16. 증명서 발급하기
17. 보험 청구하기
18. 병원정보 관리하기
19. 온라인 고객 관리하기
20. 고객 만족도 조사하기</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</si>
  <si>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</si>
  <si>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1. BIG5를 잡아라! 4차 산업 시대를 잡아라!
2. 4차 산업을 이끄는 BIG5의 발전과 디지털 융합-1
3. 4차 산업을 이끄는 BIG5의 발전과 디지털 융합-2
4. 디지털 융합 혁명은 클라우드로부터 시작한다!
5. 클라우드 개념 정리 A to Z-1
6. 클라우드 개념 정리 A to Z-2
7. 클라우드 활용을 위한 AWS와 혁신 플랫폼-1
8. 클라우드 활용을 위한 AWS와 혁신 플랫폼-2
9. 디지털 융합 혁명은 블록체인으로 지켜진다!
10. 블록체인 개념 정리 A to Z
11. 블록체인 활용 사례 및 발전 방향
12. 디지털 융합 혁명은 빅데이터로 분석된다!
13. 빅데이터 개념 정리 A to Z
14. 산업 현장에서 사용되는 빅데이터 사례
15. 디지털 융합 혁명은 인공지능으로 편리해진다!
16. 인공지능 개념 정리 A to Z
17. 일상으로 다가온 인공지능 사례
18. 디지털 융합 혁명은 사물인터넷으로 완성된다!
19. 사물인터넷 개념 정리 A to Z
20. 사물인터넷 활용 사례와 디지털 융합</t>
  </si>
  <si>
    <t>1. 4차 산업혁명의 이해
2. 가상성과 물리성
3. 인공지능
4. 사물인터넷과 가상의 세계
5. 사물인터넷의 원칙
6. 빅데이터와 SNS
7. 빅데이터 분석의 이해
8. 초연결 시대
9. 비즈니스 테크놀로지 1
10. 비즈니스 테크놀로지 2
11. 퓨처 테크놀로지 1
12. 퓨처 테크놀로지 2
13. 로봇엔지니어링과 지능형 공장
14. 스마트팩토리의 로봇자동화 도입
15. 스마트팩토리 핵심 인프라
16. IoT 및 센서와 웨어러블 헬스케어 1
17. IoT 및 센서와 웨어러블 헬스케어 2
18. 헬스케어 데이터의 통합
19. 빅데이터와 의료
20. 의료와 인공지능</t>
  </si>
  <si>
    <t>1. New CS! 고객 만족 필승 공식을 알려줘!
2. 그것이 알고싶다! CS 경영의 원칙
3. 며느리도 모르는 CS 경영 성공 비법!
4. CS 첫걸음! 고객 분석 전략을 잡아라!
5. 궁금해요! 서비스의 이해와 노하우
6. Power up! CRM과 함께하는 CS 업그레이드
7. CS! 고객 중심 경영으로 고객의 마음을 읽다!-1
8. CS! 고객 중심 경영으로 고객의 마음을 읽다!-2</t>
  </si>
  <si>
    <t>1. 고객 만족을 위한 전화 상담 노하우
2. 시작합시다! 고객 만족 온라인 상담하기
3. 병원 안내 핵심! 진료 후 상담하기
4. 고객 만족 상담 일지 작성하기 A to Z
5. 병원 CRM의 기초! 온라인 고객 관리하기-1
6. 병원 CRM의 기초! 온라인 고객 관리하기-2
7. 만족 레벨 업그레이드! 고객 만족도 조사하기
8. 전사원이 함께하는 직원 CS 교육하기</t>
  </si>
  <si>
    <t>1. YES! 비즈니스 커뮤니케이션의 정석
2. UPGRADE! 심리학을 이용한 설득의 기법
3. TALK! 대화와 회의 그리고 토론의 기술-1
4. TALK! 대화와 회의 그리고 토론의 기술-2
5. NICE! 감성 커뮤니케이션의 결정적 한방
6. PERFECT! 비즈니스 커뮤니케이션의 마음 읽기-1
7. PERFECT! 비즈니스 커뮤니케이션의 마음 읽기-2
8. FUTURE! 미래를 대응하는 비즈니스 커뮤니케이션 노하우</t>
  </si>
  <si>
    <t>1. 4차 산업혁명 시대에 조직의 미래를 만드는 리더가 되라
2. 강점을 기반으로 동기부여하라
3. 조직 약속을 지속적으로 공유하라
4. 고객의 중요성을 강조하라
5. 팀 실행력을 강화하라
6. 변화의 방향성을 이해하라 
7. 변화를 실행하라
8. 조직문화를 관리하라
9. 전략을 관리하라
10. 프로젝트를 관리하라
11. 사람을 관리하라
12. 중간관리자 스킬 up - 인사실무
13. 중간관리자 스킬 up - 성과코칭
14. 중간관리자 스킬 up - 갈등관리
15. 리더십 인사이트
16. 퍼실리테이턴트의 넛지</t>
  </si>
  <si>
    <t>1. 4차 산업혁명을 실행하는 전문가가 되라
2. 강점을 기반으로 전문성을 강화하라
3. 조직에서 강점을 활용하라
4. 조직 가치의 중요성을 이해하라
5. 조직 가치에 기반해 변화를 실행하라
6. 고객 경험을 적용하라
7. 디자인씽킹을 활용하라
8. 팀으로 일하라
9. 팀 시너지를 강화하라
10. 프로세스 전문가가 되라 - 시스템기법 마스터
11. 프로세스 전문가가 되라 - 컨설테이션 마스터
12. 경험적 선구자가 되라 - 새로운 제안하기
13. 경험적 선구자가 되라 - 낡은 관행 개선하기
14. 유연한 커뮤니케이터가 되라 - 후배 멘토링하기
15. 유연한 커뮤니케이터가 되라 - 상사 코칭하기
16. 퍼실리테이턴트의 넛지</t>
  </si>
  <si>
    <t>1. 효율적인 업무를 위한 진료 예약 노하우
2. 병원 업무의 시작! 진료 접수하기-1
3. 병원 업무의 시작! 진료 접수하기-2
4. HOW TO 진료비 수납
5. 업무력 LEVEL UP! 제증명 발급하기-1
6. 업무력 LEVEL UP! 제증명 발급하기-2
7. 업무력 LEVEL UP! 제증명 발급하기-3
8. 어렵지 않아요! 입원 수속 길잡이-1
9. 어렵지 않아요! 입원 수속 길잡이-2
10. 눈 깜짝할 사이 알게 되는 퇴원 수속 절차
11. 만족을 높이는 재원 환자 상담 방법-1
12. 만족을 높이는 재원 환자 상담 방법-2
13. 효과적인 진료비 관리를 위한 A to Z
14. 진료비 계산 이것만 알면 된다-1
15. 진료비 계산 이것만 알면 된다-2
16. 진료비 계산 이것만 알면 된다-3
17. 진료비 계산 이것만 알면 된다-4
18. 진료비 계산 이것만 알면 된다-5
19. 미수 진료비 관리 걸음마 떼기-1
20. 미수 진료비 관리 걸음마 떼기-2
21. 손쉽게 처리하는 진료비 청구 요령-1
22. 손쉽게 처리하는 진료비 청구 요령-2
23. 진료비 심사 방법 알짜 정리-1
24. 진료비 심사 방법 알짜 정리-2
25. HURRY UP! 응급실 접수 및 수납-1
26. HURRY UP! 응급실 접수 및 수납-2
27. 지피지기 백전백승! 의료 분쟁 관리하기-1
28. 지피지기 백전백승! 의료 분쟁 관리하기-2
29. 디지털 기술로 발전하는 병원 업무-스마트 헬스케어 1
30. 디지털 기술로 발전하는 병원 업무-스마트 헬스케어 2</t>
  </si>
  <si>
    <t>1. 4차 산업혁명 시대에 필요한 인재가 되라
2. 강점에서 시작하라
3. 체계적으로 강점을 관리하라
4. 가치경영의 중요성을 이해하라
5. 조직의 가치를 연결하라
6. 고객을 이해하라
7. 고객 관계를 관리하라
8. 팀으로 일하라
9. 협업 스킬을 강화하라
10. Work skill 마스터하기 - 똑똑한 보고
11. Work skill 마스터하기 - 효율적인 문서작성
12. Human skill 마스터하기- 프로의 커뮤니케이션
13. 퍼실리테이턴트의 넛지</t>
  </si>
  <si>
    <t>미디어 환경의 변화와 더불어 바뀐 소통하는 방법을 학습할 수 있다.</t>
  </si>
  <si>
    <t>홍보, PR, 마케팅, 경영기획 담당자</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</si>
  <si>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</si>
  <si>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[오단기 2010~2019] 지금 바로 써먹는 피도리의 실전 파워포인트-기능 꿀팁</t>
    <phoneticPr fontId="7" type="noConversion"/>
  </si>
  <si>
    <t>100% 실무용 스킬/더 빠르게 더 똘똘하게 파워포인트 부려먹기 꿀팁 대방출!</t>
  </si>
  <si>
    <t>PPT 업무를 지금보다 한결 더 쉽고 빠르고 폼나게 작업하고자 하는 모든 임직원
파워포인트를 쉽게 활용하여 업무를 효율적으로 처리하려는 전 임직원
실무 문서 작성에서 파워포인트 활용 능력 향상을 필요로 하는 전 임직원</t>
  </si>
  <si>
    <t>파워포인트의 다양한 기능을 습득하여 작업 효율을 높이고, 
현업에 필요한 다양한 문서작성 업무의 수준을 향상시킬 수 있다.
내용 전달력과 주목도 높은 문서를 작성할 수 있다.
각종 시각적 효과와 고급 기능을 통해 쉽고 빠르게 설득력 있는 PT자료를 작성할 수 있다.</t>
  </si>
  <si>
    <t>1. 야근을 줄여주는 필수 단축키와 기능 꿀팁
2. 작업 효율을 200% 높여주는 슬라이드 마스터
3. 시각적 효과에 꼭 필요한 도형 병합과 사진 편집
4. 역동적인 슬라이드 표지를 위한 애니메이션 활용
5. 시선을 사로잡는 PPT의 꽃, 모핑의 기본과 고급 활용
6. 한눈에 쏙 들어오는 카드 뉴스 만들기
7. 입체적인 표현을 위한 3D 모형 만들기-서식 활용 종합편
8. 타이포가 강조된 임팩트 있는 표지 만들기</t>
  </si>
  <si>
    <t>100% 실무용 스킬/더 빠르게 더 똘똘하게 엑셀 부려먹기 꿀팁 대방출!</t>
  </si>
  <si>
    <t>엑셀 업무를 지금보다 한결 더 쉽고 빠르고 폼나게 처리하고자 하는 모든 임직원
엑셀을 쉽게 활용하여 업무를 효율적으로 처리하려는 전 임직원
실무 문서 작성에서 엑셀 활용 능력을 필요로 하는 전 임직원</t>
  </si>
  <si>
    <t>엑셀 작업 속도를 높이고 오류없이 사용하기 위한 방법을 습득하여 업무를 효율적으로 처리할 수 있다.
실무 예제를 통해 엑셀 활용 팁을 습득하여 작업 시간을 단축하고 업무 효율을 높일 수 있다.
데이터를 효율적으로 관리하여 업무성과를 높일 수 있다.</t>
  </si>
  <si>
    <t>1. 주어진 환경 말고 나만의 엑셀 환경 만들기
2. 무조건적인 복붙말고, Ctrl+Alt+V
3. 입력하지 말고 입력시키기
4. 절대 사용하지 말아야 할 금기 기능
5. 데이터, 올바르게 찾고 있나요?
6. 데이터 취합이 어려운 엑린이들을 위해
7. 셀을 숨기는 방법은 '숨기기'기능만 있는 것이 아니야
8. 소중한 데이터를 지키는 방법</t>
  </si>
  <si>
    <t>조직의 긍정적 이미지를 제고하기 위하여 홍보 전략과 계획을 수립할 수 있다.
다양한 매체를 이용한 커뮤니케이션 활동을 할 수 있다.</t>
    <phoneticPr fontId="7" type="noConversion"/>
  </si>
  <si>
    <t>AI시대 의료인이 알아야 할 스마트 헬스케어</t>
    <phoneticPr fontId="7" type="noConversion"/>
  </si>
  <si>
    <t>4. 이론 학습과 실무 사례 분석을 통해 품질 관리에 대한 이해도를 높이고, 현장에서 바로 활용 가능한 실질적인 지식과 기술을 습득한다.</t>
  </si>
  <si>
    <t>4. 품질 경영의 중요성을 인식하고 품질 관리 시스템 구축 및 운영에 대한 이해도 향상을 희망하는 경영진 및 관리자</t>
  </si>
  <si>
    <t>1.첨단 기술이 만든 의공학의 발전
2.4차 산업혁명과 헬스케어 생태계
3.디지털 헬스케어 기술의 현재와 미래
4.VR·AR·메타버스로 실현하는 의료 혁신
5.스마트 헬스케어 기술의 현재와 미래
6.AI와 바이오 기술의 융합 트렌드
7.AI 헬스케어 기업 성공 전략과 사례
8.모바일 헬스케어의 현재와 미래
"9.의료·헬스융합 기술
part 1. 광 기반 의료기기"
"10.의료·헬스융합 기술
part 2. 영상 진단 및 계측 의료기기"
"11.의료·헬스융합 기술
part 3. 체외 진단 및 실버 의료기기"
"12.의료·헬스융합 기술
part 4. 재활 의료기기"
"13.의료기기 하드웨어 설계
part 1. 정보 수집과 부품 확보"
"14.의료기기 하드웨어 설계
part 2. 회로 설계 프로세스"
"15.의료기기 소프트웨어 설계
part 1. 라이브러리와 동기화"
"16.의료기기 소프트웨어 설계
part 2. 품질 시나리오와 아키텍처"
"17.의료기기 소프트웨어 설계
part 3. API와 Git 기반 커뮤니케이션"
18.의료기기 소프트웨어 시스템 구성 가이드
19.의료기기 소프트웨어 코딩 가이드
"20.의료기기 기구 설계
part 1. 정보 수집과 디자인 개발"
"21.의료기기 기구 설계
part 2. 모듈과 시제품 제작"
22.의료기기 검증을 위한 3가지 프로세스
23.의료기기 개발 위험관리와 통제 계획
24.의료기기 안전성 검사와 임상 평가
25.한국(MFDS) 인허가 핵심 가이드
26.한국(MFDS) 인허가 문서 작성 실무
27.유럽(CE 마킹) 인허가 문서 작성 실무
28.미국(FDA) 인허가 문서 작성 실무
"29.의료기기 설계 이관 마스터
part 1. 생산 공정 표준화"
"30.의료기기 설계 이관 마스터
part 2. 공정 기술과 품질 관리"</t>
  </si>
  <si>
    <t>실무자들이 디지털 시대의 법인 세일즈에서 반드시 알아야 할 고객 발굴, 관계 형성, 설득 기술부터 AI 기반 세일즈 혁신까지 최신 영업 기법을 학습할 수 있습니다. 이를 통해 영업 성과를 극대화하고, 지속적인 고객 관리와 데이터 기반 세일즈 전략을 실무에 적용할 수 있습니다.</t>
  </si>
  <si>
    <t>디지털 시대의 변화에 맞는 판매 전략과 세일즈 스킬에 대한 실무 능력이 필요한 임직원</t>
  </si>
  <si>
    <t>1. 법인 세일즈의 기본 개념과 디지털 시대의 변화에 맞는 영업 전략을 이해하고, 효과적인 마인드셋을 갖춘다.
2. 잠재 고객 발굴, 관계 형성, 설득 기술 등 실무에서 바로 활용할 수 있는 세일즈 스킬을 익힌다.
3. AI 챗봇, 데이터 분석, 소셜 미디어 활용 등 디지털 도구를 활용한 세일즈 혁신 방법을 학습한다.
4. 보유 고객 관리와 재구매 유도를 위한 전략을 익히고, 지속 가능한 세일즈 성과를 유지하는 기술을 습득한다.</t>
  </si>
  <si>
    <t>1.세일즈의 성공은 강력한 마인드 세팅으로 시작된다
2.첫인상을 압도하라! 프로의 이미지메이킹 비법
3.작은 예절이 큰 성과로! 세일즈 예절 실전 노하우
4.숨어있는 매출을 찾아라! 잠재고객 확보 전략
5.타깃을 정확히! 고객 세분화로 세일즈 효율 극대화
6.확실히 잡아라! 가망고객 관리로 매출 늘리기
7.디지털 필드에서 승부하자! 온라인 세일즈 실전 가이드
8.현장에서 강해진다! 오프라인 세일즈의 필수 스킬
9.세일즈 부스터 ON! 판매촉진 기획의 A to Z
10.첫 만남이 곧 성공 절반! 고객 미팅 준비의 모든 것
11.라포를 형성하라! 방문 환기와 관계 형성 기술
12.가치를 꽂아라! 상품 제안의 핵심 포인트
13.YES를 끌어내는 힘! 고객 설득의 100% 성공 전략
14.재구매를 부르는 보유 고객 관리 노하우
15.놓치면 뼈아프다! 보유 고객 점검으로 위기 선제 방어
16.단골로 만드는 비결! 보유 고객과의 관계 유지 기술
17.사람보다 빠르고 정확하다! AI 챗봇으로 세일즈 혁신
18.쉽고 빠르게 만들자! AI가 돕는 소셜 미디어 콘텐츠
19.데이터가 답이다! AI 분석으로 세일즈 성과 높이기
20.디지털 시대 법인 세일즈, 커뮤니케이션이 승부처다!</t>
  </si>
  <si>
    <t>채널 운영 전략, 알고리즘 최적화, 콘텐츠 제작부터 라이브 커머스를 통한 매출 극대화 방법까지 실전에서 바로 적용할 수 있는 노하우를 학습할 수 있습니다. 이를 통해 브랜드 인지도를 높이고, SNS 기반 비즈니스 성과를 극대화할 수 있습니다.</t>
  </si>
  <si>
    <t>콘텐츠를 활용한 소셜 미디어서비스를 실무에서 활용히고자하는 임직원</t>
  </si>
  <si>
    <t>1. 유튜브, 인스타그램, 라이브 커머스의 특성과 알고리즘을 이해하고, 비즈니스 목적에 맞는 최적의 채널 운영 전략을 수립한다.
2. 효과적인 콘텐츠 기획 및 제작 방법을 학습하여 브랜드 인지도를 높이고, 구매 전환율을 극대화하는 마케팅 기법을 익힌다.
3. 조회수, 노출수, 클릭률 등 핵심 데이터 분석을 통해 성과를 측정하고, 지속적인 채널 성장과 팬덤 구축 전략을 실무에 적용한다.
4. 라이브 커머스에서 실시간 소통과 대형 프로모션을 활용한 매출 극대화 전략을 익히고, 성공적인 판매 운영 방안을 마련한다.</t>
  </si>
  <si>
    <t>1.채널 맞춤 전략? 드림팀 구성으로 시작하세요
2.실패 확률 제로! 채널 운영 예산 &amp; 일정 관리법
3.눈에 확 띄는 유튜뷰 영상? 이것만 알면 됩니다
4.수익화엔 콘텐츠보다? 유튜브 라이브 스트리밍 전략
5.인스타그램 감성 따라잡기 어렵다면? 이렇게 해 보세요
6.인스타그램 계정 최적화 이후엔? 구매 전환 유도 방법
7.알고리즘 제대로 알아야! 조회수 떡상의 이해
8.짧고 강렬하게? 길고 깊이 있게? 숏폼 vs 롱폼
9.광고 느낌 쏙 뺀 자연스러운 브랜드 콘텐츠 어떻게 만들까?
10.조회수·노출수·클릭률 대체 어떻게 보는 건데?
11.이거 모르면 갑자기 채널 정지 당할 수 있습니다
12.인플루언서 마케팅 성공 공식 대공개!
13.자고 일어난 사이 100만 유튜버? 입소문 비법은 충성 팬덤
14.잘 만든 콘텐츠 하나면 충분! 멀티채널 공략 방법
15.콘텐츠 제작의 A부터 Z까지! 똘똘한 파트너 AI 활용 방법
16.오늘부터 완판! 성공적인 라이브 커머스를 위한 모든 것
17.대박 매출을 위한 라이 브커머스 대형 프로모션 전략
18.매출을 두 배 올려주는 라이브 커머스 마케팅 전략</t>
  </si>
  <si>
    <t>AI 도구를 활용한 광고 프로젝트 기획, 사용성 테스트, 보고서 작성 및 사후 관리 방법까지 체계적으로 학습할 수 있습니다. 이를 통해 광고 콘텐츠 품질과 제작 효율성을 동시에 향상시키는 실질적인 가이드를 제공합니다.</t>
  </si>
  <si>
    <t>AI 도구를 활용한 광고 프로젝트 기획, 사용성 테스트, 보고서 작성을 학습하고자 하는 임직원</t>
  </si>
  <si>
    <t>1. 광고 기획부터 콘셉트 개발까지 효과적인 광고 전략을 수립하고, 창의적인 아이디어 발상법을 습득한다.
2. 촬영, 일러스트, 2D·3D 그래픽 디자인 등 광고 제작의 모든 과정을 이해하고 AI 도구를 활용한 효율적인 제작 기술을 학습한다.
3. 온라인·인쇄·영상 광고 등 다양한 매체 특성에 맞는 콘텐츠 제작 및 편집 능력을 강화한다.
4. 광고 론칭 후 성과 분석과 PR 전략을 통해 광고 효과를 극대화하고 지속적으로 관리할 수 있는 역량을 기른다.</t>
  </si>
  <si>
    <t>1.광고주 심쿵하게 만드는 기획 전략 A to Z
2.매체 완벽 정복! 광고 효과 폭발시키는 비법
3.톡톡 튀는 광고 콘셉트?! 크리에이티브 기획 마스터
4.아이디어는 어디서? 광고 천재들의 발상법 대공개
5.끌리는 카피 한 줄의 마법? AI 카피라이터 활용 꿀팁!
6.AI로 이젠 쉽게 만들자! 광고 콘티 제작 가이드
7.촬영 준비 A to Z 완벽한 광고 제작을 위한 체크리스트
8.광고 사진 촬영? 인생샷 만드는 비밀 노트
9.프로처럼 영상 찍는 법! 영상 촬영과 조명 테크닉
10.광고 일러스트 기획, 트렌드를 읽어라!
11.손맛 가득한 광고 일러스트! 수작업 기법 마스터
12.AI로 그리는 광고 일러스트? 미래 디자이너의 필수 스킬
13.2D 그래픽 디자인 정복! AI 디자인 툴 활용 꿀팁!
14.3D 광고 디자인 마스터! AI 기반 3D 모델링 &amp; 렌더링
15.온라인 광고 완전 정복! AI 웹 디자인 도구 활용 가이드
16.광고 영상 제작 마스터 클래스! AI 기반 CG &amp; VFX 활용법
17.인쇄 광고 디자인 A to Z! 편집 &amp; 인쇄 실무 완벽 가이드
18.광고 사운드 디자인! AI 음악 &amp; 효과음 제작 꿀팁!
19.광고 론칭 성공 가이드! 심의부터 성과 분석까지
20.광고 효과 UP! 시키는 PR &amp; 사후 관리 비법</t>
  </si>
  <si>
    <t>미래 경영을 위한 ESG 로드맵! 필수 개념부터 실무 적용까지 완벽 정복</t>
    <phoneticPr fontId="7" type="noConversion"/>
  </si>
  <si>
    <t>기업의 혁신과 변화를 주도하는 인재 개발 교육</t>
    <phoneticPr fontId="7" type="noConversion"/>
  </si>
  <si>
    <t>1. 기업체 교육담당자 및 사내강사
2. 기업교육이 필요한 모든 임직원</t>
  </si>
  <si>
    <t>1. ESG 규제강화에 따른 리스크에 대비하는 기업의 모든 임직원
2. ESG 의 개념 및 주요내용에 대해 알고자 하는 모든 임직원</t>
  </si>
  <si>
    <t>방송기술</t>
    <phoneticPr fontId="8" type="noConversion"/>
  </si>
  <si>
    <t>방송서비스</t>
    <phoneticPr fontId="8" type="noConversion"/>
  </si>
  <si>
    <t>판매</t>
    <phoneticPr fontId="8" type="noConversion"/>
  </si>
  <si>
    <t>문화콘텐츠</t>
    <phoneticPr fontId="8" type="noConversion"/>
  </si>
  <si>
    <t>문화콘텐츠제작</t>
    <phoneticPr fontId="8" type="noConversion"/>
  </si>
  <si>
    <t>일반판매</t>
    <phoneticPr fontId="8" type="noConversion"/>
  </si>
  <si>
    <t>일반직무</t>
  </si>
  <si>
    <t>NCS과정</t>
  </si>
  <si>
    <t>판매</t>
  </si>
  <si>
    <t>방송기술</t>
  </si>
  <si>
    <t>방송서비스</t>
  </si>
  <si>
    <t>문화콘텐츠</t>
  </si>
  <si>
    <t>문화콘텐츠제작</t>
  </si>
  <si>
    <t>왕초보 한달만에 끝내는 법인세 기초</t>
  </si>
  <si>
    <t>ESG 혁명 대비전략-전사원을 교육하라!</t>
  </si>
  <si>
    <t>070102</t>
  </si>
  <si>
    <t>200303</t>
  </si>
  <si>
    <t>080302</t>
  </si>
  <si>
    <t>조직의 긍정적 이미지를 제고하기 위하여 홍보 전략과 계획을 수립할 수 있다.
다양한 매체를 이용한 커뮤니케이션 활동을 할 수 있다.</t>
  </si>
  <si>
    <t>150401</t>
  </si>
  <si>
    <t>190309</t>
  </si>
  <si>
    <t>080201</t>
  </si>
  <si>
    <t>I20240524-1605-R0304-00</t>
    <phoneticPr fontId="7" type="noConversion"/>
  </si>
  <si>
    <t>2025년 03차</t>
  </si>
  <si>
    <t>IT기술을 활용한 스마트 병원의 고객경험(CX) 전략</t>
  </si>
  <si>
    <t>최종근, 강천국, 신재혁, 최미교, 김금란, 박병건, 신동주, 이승훈, 김진국</t>
  </si>
  <si>
    <t>2025-07-28</t>
  </si>
  <si>
    <t>2027-07-27</t>
  </si>
  <si>
    <t>I20250728-1096-A2220-00</t>
  </si>
  <si>
    <t>기초 임상 간호1</t>
  </si>
  <si>
    <t>강천국, 신재혁, 최미교, 김혜란, 한민주, 김금란, 박병건, 신동주, 이승훈</t>
  </si>
  <si>
    <t>I20250728-1040-L4228-00</t>
  </si>
  <si>
    <t>디지털 헬스케어 시대를 위한 IT기술교육 메뉴얼</t>
  </si>
  <si>
    <t>I20250728-1037-A2220-00</t>
  </si>
  <si>
    <t>의료기관에 꼭 필요한 직무스킬 UP 과정</t>
  </si>
  <si>
    <t>김지희, 강천국, 신재혁, 최미교, 김금란, 박병건, 신동주, 이승훈, 김진국</t>
  </si>
  <si>
    <t>I20250728-1035-L2220-00</t>
  </si>
  <si>
    <t>노인환자 간호, 이것만은 꼭 알자!</t>
  </si>
  <si>
    <t>강천국, 신재혁, 박혜경, 이호원, 최미교, 김금란, 박병건, 신동주, 이승훈</t>
  </si>
  <si>
    <t>I20250728-1033-L3228-00</t>
  </si>
  <si>
    <t>1361:정보 시스템 운영자</t>
  </si>
  <si>
    <t>한동욱, 최미교, 이수옥, 김금란, 박병건, 신동주, 이승훈, 김진국</t>
  </si>
  <si>
    <t>I20250728-1030-L4231-00</t>
  </si>
  <si>
    <t>뉴노멀 업그레이드! 메타버스 100% 핵심 가이드</t>
  </si>
  <si>
    <t>20020401:가상현실콘텐츠제작</t>
  </si>
  <si>
    <t>한동욱, 최미교, 김선화, 이수옥, 김금란, 박병건, 신동주, 이승훈, 정명일, 김진국</t>
  </si>
  <si>
    <t>I20250728-1025-L4226-00</t>
  </si>
  <si>
    <t>[전사원 UP!] 디지털 융합 PLUS! VR·AR·XR 그리고 메타버스!</t>
  </si>
  <si>
    <t>I20250728-1016-L4221-00</t>
  </si>
  <si>
    <t>메타버스로 시작하는 우리 회사 가상 사옥 만들기!</t>
  </si>
  <si>
    <t>한동욱, 김금란, 박병건, 신동주, 이승훈, 정명일, 김진국</t>
  </si>
  <si>
    <t>I20250728-1007-L4221-00</t>
  </si>
  <si>
    <t>인공지능 시대! 디지털 비즈니스 플랫폼에서 살아남기</t>
  </si>
  <si>
    <t>한동욱, 최미교, 김금란, 박병건, 신동주, 이승훈, 정명일, 김진국</t>
  </si>
  <si>
    <t>I20250728-1005-A4231-00</t>
  </si>
  <si>
    <t>2025년 03차</t>
    <phoneticPr fontId="7" type="noConversion"/>
  </si>
  <si>
    <t>1. 최신 IT기술 트렌드를 파악하고 다양한 산업의 IT기술교육 목표와 전략을 수립할 수 있다.
2. 의료 분야 IT기술 동향을 파악하고 이를 반영한 구체적인 IT기술교육 프로그램을 개발할 수 있다.
3. 요구 분석과 교과 설계 기법을 활용해 체계적인 IT기술교육 프로그램을 개발할 수 있다.
4. IT기술교육에 필요한 수업 계획과 자료 개발을 통해 교육 효과를 극대화한 사내 교육을 운영할 수 있다.
5. IT기술교육 과정 운영 및 사후 관리 방안을 활용하여 지속발전가능한 사내 교육을 운영할 수 있다.</t>
    <phoneticPr fontId="7" type="noConversion"/>
  </si>
  <si>
    <t>1. 다양한 산업의 IT기술교육 담당자 및 기획자
2. 다양한 산업의 IT기술교육 교수자(강사)
3. 의료 산업의 종사자</t>
    <phoneticPr fontId="7" type="noConversion"/>
  </si>
  <si>
    <t>유</t>
    <phoneticPr fontId="7" type="noConversion"/>
  </si>
  <si>
    <t>1. 21세기 IT기술 트렌드와 디지털 혁신을 이해하고, 이를 다양한 산업의 교육 프로그램에 반영할 수 있다.
2. 효과적인 IT기술교육 체계와 교수방식을 설계하여, 조직의 교육 목표에 맞는 프로그램을 운영할 수 있다.
3. 조직구성원의 역량을 강화하기 위한 교육 환경을 구축하고, 하드웨어 및 소프트웨어 자원 관리와 유지보수를 할 수 있다.
4. IT기술교육의 성과를 평가하고 ROI 분석을 통해 교육의 효과성을 측정하며, 개선점을 도출할 수 있다.
5. 의료 분야에 특화된 기술 적용 사례와 시스템을 학습하여, 현장에 필요한 실무 중심의 IT기술교육을 기획할 수 있다.</t>
    <phoneticPr fontId="7" type="noConversion"/>
  </si>
  <si>
    <t>1. 환자를 중심으로 한 기본업무 스킬을 학습하고 병원에서 필요한 업무의 지식과 정보를 습득하여 실무에 적용할 수 있다.
2. 병원서비스와 관련된 전반적인 지식을 습득하여 역량강화를 이룰 수 있으며 이를 실무에 적용할 수 있다.
3. 병원근로자로서 환자응대업무에 대한 지식을 학습하여 전문성을 가지고 환자 및 보호자를 응대 할 수 있다.</t>
    <phoneticPr fontId="7" type="noConversion"/>
  </si>
  <si>
    <t>1. IT기술교육 담당자 및 기획자
2. IT기술교육 교수자(강사)
3. 의료 분야 IT기술교육 담당자 및 기획자</t>
    <phoneticPr fontId="7" type="noConversion"/>
  </si>
  <si>
    <t>기초 임상 간호1</t>
    <phoneticPr fontId="7" type="noConversion"/>
  </si>
  <si>
    <t>1. 각종 의료 기구의 사용법, 투약 및 수액 관리, 감염 관리, 응급 처치 등 실제 상황에 적용할 수 있는 능력을 키운다.
2. 인체의 주요 기관 및 시스템의 구조와 기능, 질병의 병태생리, 약물 작용 기전 등 간호 실무에 필수적인 이론적 지식을 습득한다.
3. 환자와의 효과적인 의사소통 기술, 기본 간호술 등 간호 업무에 필요한 다양한 기술을 습득한다.</t>
    <phoneticPr fontId="7" type="noConversion"/>
  </si>
  <si>
    <t>1. 전문 분야 지식을 심화하거나, 최신 의료 기술 및 간호 트렌드를 습득하고자 하는 경력 간호사
2. 전문 의료 지식, 최신 의료 기술, 간호 윤리 등에 대한 교육을 통해 지속적인 전문성 개발을 원하는 자</t>
    <phoneticPr fontId="7" type="noConversion"/>
  </si>
  <si>
    <t>의료기관에 꼭 필요한 직무스킬 UP 과정</t>
    <phoneticPr fontId="7" type="noConversion"/>
  </si>
  <si>
    <t>1 의료기관 및 병원에 근무하는 근로자
2 병원직무의 이해가 필요한 의료기관 종사자 및 신규 간호사
3 의료 서비스 차별화를 위한 고객응대능력을 키우고 싶은 의료기관 및 병원 종사자</t>
    <phoneticPr fontId="7" type="noConversion"/>
  </si>
  <si>
    <t>1. 클라우드 컴퓨팅의 출현 배경을 통해 클라우드의 개념과 특성을 이해한다.
2. 클라우드 컴퓨팅 모델 및 클라우드 제공 모델의 유형을 알아보고 그 특징을 살펴본다.
3. 클라우드 컴퓨팅을 구성하는 요소 기술과 서비스를 살펴본다.
4. 사례를 기반으로 클라우드 서비스 네트워크 인프라와 클라우드 플랫폼이 제공하는 서비스에 대해 알아본다.</t>
    <phoneticPr fontId="7" type="noConversion"/>
  </si>
  <si>
    <t>디지털 융합의 핵심 기술인 클라우드에 대한 기초 지식을 얻고 새로운 기회를 모색하고자 하는 임직원</t>
    <phoneticPr fontId="7" type="noConversion"/>
  </si>
  <si>
    <t>1. 4차 산업 기술과 코로나 19 팬데믹의 영향 등 메타버스의 확산 배경을 알아본다.
2. 메타버스 기술의 발달로 인해 성장하고 있는 주요 요소 기술을 살펴본다.
3. 메타버스의 구현을 위해 필요한 요소 기술을 살펴본다.
4. 메타버스 콘텐츠, 플랫폼의 적용 분야의 사례와 이를 기반으로 한 메타버스가 적용된 미래 상황을 예측한다.</t>
    <phoneticPr fontId="7" type="noConversion"/>
  </si>
  <si>
    <t>메타버스에 대한 기초 지식 및 인사이트를 얻고 새로운 기회를 모색하고자 하는 임직원</t>
    <phoneticPr fontId="7" type="noConversion"/>
  </si>
  <si>
    <t>1. 가상현실, 증강현실, 혼합현실, 확장현실을 분류하여 개념과 특성을 이해한다.
2. 실감형 콘텐츠가 적용되는 산업 분야 및 적용 기술을 이해한다.
3. 실감형 콘텐츠를 제작하기 위한 가이드라인을 살펴본다.
4. 메타버스의 개념을 이해하고 각 분야에 적용되고 있는 메타버스 사례를 살펴본다.</t>
    <phoneticPr fontId="7" type="noConversion"/>
  </si>
  <si>
    <t>디지털 융합의 핵심 기술인 실감형 컨텐츠에 대한 인사이트를 얻고 새로운 기회를 모색하고자 하는 임직원</t>
    <phoneticPr fontId="7" type="noConversion"/>
  </si>
  <si>
    <t>1. 메타버스의 발전 과정의 이해를 통해 개념을 학습한다.
2. MZ세대, 인공지능, 디바이스 등 메타버스를 발전시키는 주요 요소를 알아본다.
3. 메타버스 플랫폼, 디지털 트윈, 메타 휴먼 등 메타버스가 협업에 적용할 수 있는 기술을 알아본다.
4. 산업별 메타버스 적용 동향을 통해 메타버스가 적용될 미래의 전망을 알아본다.</t>
    <phoneticPr fontId="7" type="noConversion"/>
  </si>
  <si>
    <t>디지털 융합의 핵심 기술인 메타버스에 대한 기초 지식 및 인사이트를 얻고 새로운 기회를 모색하고자 하는 임직원</t>
    <phoneticPr fontId="7" type="noConversion"/>
  </si>
  <si>
    <t>1. 디지털 비즈니스의 기초 지식을 학습한다.
2. GPT 모델을 활용한 디지털 콘텐츠 제작 방법을 알아본다.
3. 디지털 미디어를 통해 마케팅 방법 및 플랫폼 운영 방법을 파악한다.
4. 디지털 비즈니스의 정보 보안 관리 방법을 살펴본다.</t>
    <phoneticPr fontId="7" type="noConversion"/>
  </si>
  <si>
    <t>디지털비즈니스서비스의 기초 지식을 얻고 새로운 기회를 모색하고자 하는 임직원</t>
    <phoneticPr fontId="7" type="noConversion"/>
  </si>
  <si>
    <t>1. 미래를 위한 준비 (영업마인드 구축하기)
2. 자기 주도 리더십 시대 (영업마인드 구축하기)
3. 창의성과 신뢰 (영업마인드 구축하기)
4. 전략적 안목과 변화주도 (영업마인드 구축하기)
5. 휴먼 스킬 (영업마인드 구축하기)
6. 도전과 결단 (영업마인드 구축하기)
7. 의지와 비전 (영업마인드 구축하기)
8. 계획과 우선순위 (영업마인드 구축하기)
9. 인간관계와 신뢰쌓기 (영업마인드 구축하기)
10. 의사소통과 혁신 (영업마인드 구축하기)
11. 변혁적 삶 1 (영업마인드 구축하기)
12. 변혁적 삶 2 (영업마인드 구축하기)
13. 내 삶의 소중한 것 (영업마인드 구축하기)
14. 생산적인 하루 (영업마인드 구축하기)
15. 방해 요소의 극복 (영업마인드 구축하기)
16. 고객을 생각하는 영업으로의 변화 (영업마인드 구축하기)</t>
    <phoneticPr fontId="7" type="noConversion"/>
  </si>
  <si>
    <t>200201</t>
  </si>
  <si>
    <t>200204</t>
  </si>
  <si>
    <t>200110</t>
  </si>
  <si>
    <t>200203</t>
  </si>
  <si>
    <t>1 국내외 IT시장의 현재와 미래 살펴보기
2 디지털 라이프 시대, 이센셜 IT기술 현재와 미래
3 요즘 핫한 IT기술교육 트렌드 살펴보기
4 요점만 쏙쏙! 배우는 의료정보 IT기술교육
5 스마트 병원이 도입한 의료정보 시스템
6 스마트 병원의 데이터웨어하우스와 분석 기법
7 스마트 병원은 '데이터'를 '잘' 활용한다
8 IT기술교육 Needs는 6단계로 분석한다
9 IT기술교육 교과개발 프로세스 part 1. 교과 목표 정의와 내용 편성
10 IT기술교육 교과개발 프로세스 part 2. 교수 및 평가 방식 설계
11 IT기술교육 자료개발 프로세스 part 1. 자료 기획과 설계
12 IT기술교육 자료개발 프로세스 part 2. 자료 제작과 보완
13 IT기술교육 운영 계획 수립 프로세스  part 1. ADDIE 모델
14 IT기술교육 과정 개발 프로세스 part 2. DACUM 모델
15 IT기술교육 운영 프로세스 part 1. 사전 준비와 운영 관리
16 IT기술교육 운영 프로세스 part 2. 솔루션 및 사후 관리
17 IT기술교육 교수자 관리 3단계 프로세스
18 IT기술교육 성과 평가?! 왜 중요한 걸까?
19 성과 평가로 올리는 IT기술교육의 퀄리티</t>
    <phoneticPr fontId="7" type="noConversion"/>
  </si>
  <si>
    <t>1 임상간호 개론
2 환자 중심 간호
3 기초 생리학1
4 기초생리학2
5 기초 병리학1
6 기초 병리학2
7 기본 간호술1
8 기본 간호술2
9 의료기구 사용
10 감염 관리1
11 감염 관리2 
12 약물 간호1
13 약물 간호2
14 통증 관리1
15 통증 관리2
16 심혈관계 간호1
17 심혈관계 간호2
18 호흡기계 간호1
19 호흡기계 간호2
20 소화기계 간호1
21 소화기계 간호2
22 신경계 간호1
23 신경계 간호2
24 근골격계 간호1
25 근골격계 간호2
26 내분비계 간호1
27 내분비계 간호2</t>
    <phoneticPr fontId="7" type="noConversion"/>
  </si>
  <si>
    <t>디지털 헬스케어 시대를 위한 IT기술교육 메뉴얼</t>
    <phoneticPr fontId="7" type="noConversion"/>
  </si>
  <si>
    <t>1 디지털 전환(DX) 시대의 IT기술 트렌드
2  AI 기반 디지털 혁신으로 경쟁력을 높이다
3 직급·직무별로 접근하는 IT기술교육 체계
4 효과 만점의 테크놀로지 교육을 선택하라!
5 역량 기반의 IT기술교육 요구조사 전략
6 더 나은 IT기술교육을 위한 환경조성
7 교수자 중심의 교수방식설계란 무엇인가?
8 학습자 중심의 교수방식설계란 무엇인가?
9 IT기술교육 교수매체 기획과 자료 개발
10 IT기술교육 교수매체 기획과 자료 개발
11 기초 탄탄! IT기술교육 수업 계획 이론
12 교육 모형으로 체계적으로 접근하라!
13 따라하면 쉬운 IT기술교육 운영계획수립
14 3단계로 끝내는 IT기술교육 성과평가
15 "의료 분야 IT기술교육 방향성
① 정보와 지식관리시스템"
16 "의료 분야 IT기술교육 방향성
② 네트워크와 헬스 케어"
17 "의료 분야 IT기술교육 핵심 주제
part 1. SW 프로그램과 툴의 활용"
18 "의료 분야 IT기술교육 핵심 주제
part 2. 병원정보시스템"
19 "의료 분야 IT기술교육 핵심 주제
part 3. 다양한 시스템들"</t>
    <phoneticPr fontId="7" type="noConversion"/>
  </si>
  <si>
    <t>1 조직문화의 이해
2 성공하는 병원의 경영 전략 수립
3 성공하는 의료기관의 인적자원관리
4 성공하는 병원의 팀워크 능력 향상
5 실무에 바로적용하는 의료 커뮤니케이션 skill 1
6 실무에 바로적용하는 의료 커뮤니케이션 skill 2
7 실무에 바로적용하는 의료 커뮤니케이션 skill 3
8 병원의 경쟁력 강화를 위한 서비스 품질 향상
9 병원의 경쟁력 강화를 위한 고객만족 경영
10 병원의 경쟁력 강화를 위한 고객가치 이해
11 병원의 경쟁력 강화를 위한 서비스 프로세스 개념 확립
12 병원 직무향상과정 - 환자만족도조사하기
13 병원 직무향상과정 - 환자 서비스 관리
14 병원 직무향상과정 - 이미지관리하기
15 병원 직무향상과정 - 환경이미지관리
16 병원 직무향상과정 - 고객안내하기
17 병원 직무향상과정 - 진료 후 상담하기
18 병원 직무향상과정 - 정리 정돈하기
19 병원 직무향상과정-의료정보 제공하기</t>
    <phoneticPr fontId="7" type="noConversion"/>
  </si>
  <si>
    <t>디지털 융합의 중심-클라우드 BASIC!</t>
    <phoneticPr fontId="7" type="noConversion"/>
  </si>
  <si>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phoneticPr fontId="7" type="noConversion"/>
  </si>
  <si>
    <t>1 뉴노멀 디지털 융합! 메타버스로 초대합니다-1
2 뉴노멀 디지털 융합! 메타버스로 초대합니다-2
3 디지털 트윈으로 진화하는 메타버스
4 주요 사례로 알아보는 현재진행형 메타버스-1
5 주요 사례로 알아보는 현재진행형 메타버스-2
6 주요 사례로 알아보는 현재진행형 메타버스-3
7 메타버스 구성 요소와 핵심 융합 기술-1
8 메타버스 구성 요소와 핵심 융합 기술-2
9 메타버스 대중화를 위한 기반기술과 콘텐츠
10 메타휴먼과 확장현실의 세계
11 메타버스와 WEB 3.0 시대, 그리고 NFT의 융합-1
12 메타버스와 WEB 3.0 시대, 그리고 NFT의 융합-2
13 플랫폼 사례로 알아보는 메타버스 활용 첫걸음
14 메타버스 실무 활용의 기초 - 게더타운
15 메타버스 실무 활용의 기초 - 제페토
16 메타버스 실무 활용의 기초 - 기타 플랫폼
17 메타버스와 VR∙AR∙XR의 융합 가이드-1
18 메타버스와 VR∙AR∙XR의 융합 가이드-2
19 VR∙AR∙XR의 디바이스와 시스템 구성의 이해
20 실감형 콘텐츠 개발도구의 기초와 게임엔진
21 VR∙AR∙XR 인터렉션의 이해
22 메타버스를 바라보는 경제적 관점 및 비전-1
23 메타버스를 바라보는 경제적 관점 및 비전-2
24 메타버스의 미래와 이슈를 예측하다-1
25 메타버스의 미래와 이슈를 예측하다-2</t>
    <phoneticPr fontId="7" type="noConversion"/>
  </si>
  <si>
    <t>[전사원 UP!] 디지털 융합 PLUS! VR·AR·XR 그리고 메타버스!</t>
    <phoneticPr fontId="7" type="noConversion"/>
  </si>
  <si>
    <t>1 4차산업! 가상현실과 증강현실이 뜬다
2 혼합현실과 확장현실 정의
3 실감형 콘텐츠 산업동향을 파악하라!
4 실감형 콘텐츠 개발 저작 도구와 플랫폼
5 VR∙AR∙XR HMD 디바이스의 이해
6 VR∙AR∙XR 시스템의 구성 기술의 이해
7 인터랙션 요소&amp;인간의 시각 체계
8 실감형 콘텐츠의 휴먼팩터 개요
9 컴퓨터 그래픽 및 실사 영상의 기획
10 VR 실감형 콘텐츠를 제작하는 방법은? 
11 실감형 콘텐츠 제작 가이드라인&amp;유니티의 이해
12 메타버스의 개념을 이해하라!
13 메타버스의 기술이 보여주는 미래 상황
14 메타버스 구성 요소에 대한 기초지식
15 교육산업에 스며든 메타버스-1
16 교육산업에 스며든 메타버스-2
17 다양한 분야로 성장하는 메타버스 사례-1
18 다양한 분야로 성장하는 메타버스 사례-2
19 다양한 분야로 성장하는 메타버스 사례-3
20 메타버스 향후 이슈와 전망</t>
    <phoneticPr fontId="7" type="noConversion"/>
  </si>
  <si>
    <t>메타버스로 시작하는 우리 회사 가상 사옥 만들기!</t>
    <phoneticPr fontId="7" type="noConversion"/>
  </si>
  <si>
    <t>1 미래기술의 메카, 메타버스-1
2 미래기술의 메카, 메타버스-2
3 MZ세대와 함께 성장하는 메타버스
4 기회의 기술 메타버스의 현재
5 메타버스는 어떤 기술로 구성되어 있을까요?
6 가상융합경제의 중심 메타버스
7 메타버스 시대의 디지털 자산-1
8 메타버스 시대의 디지털 자산-2
9 메타버스 맛보기 - 디지털 트윈과 메타휴먼
10 인공지능으로변화하는 메타버스-1
11 인공지능으로변화하는 메타버스-2
12 메타버스를 구성하는 가상현실 기술-1
13 메타버스를 구성하는 가상현실 기술-2
14 메타버스를 구성하는 가상현실 기술-3
15 비즈니스 메타버스 실무에 적용하기- 제페토
16 비즈니스 메타버스 실무에 적용하기- 게더타운
17 비즈니스 메타버스 실무에 적용하기- 로블록스&amp;이프랜드
18 현실 세계에서 메타버스의 가능성-1
19 현실 세계에서 메타버스의 가능성-2
20 미래의 메타버스에서 우리는?</t>
    <phoneticPr fontId="7" type="noConversion"/>
  </si>
  <si>
    <t>인공지능 시대! 디지털 비즈니스 플랫폼에서 살아남기</t>
    <phoneticPr fontId="7" type="noConversion"/>
  </si>
  <si>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
21 디지털 비즈니스의 마케팅과 프로모션 A to Z -1
22 디지털 비즈니스의 마케팅과 프로모션 A to Z -2
23 디지털 비즈니스의 마케팅과 프로모션 A to Z -3
24 디지털 비즈니스를 위한 플랫폼! 직접 구성하기-1
25 디지털 비즈니스를 위한 플랫폼! 직접 구성하기-2
26 디지털 비즈니스를 위한 플랫폼! 직접 운영하기-1
27 디지털 비즈니스를 위한 플랫폼! 직접 운영하기-2
28 디지털 비즈니스를 위한 플랫폼! 직접 운영하기-3
29 디지털 비즈니스의 핵심! 정보보안 관리 비법-1
30 디지털 비즈니스의 핵심! 정보보안 관리 비법-2</t>
    <phoneticPr fontId="7" type="noConversion"/>
  </si>
  <si>
    <t>1342:정보 보안 전문가</t>
  </si>
  <si>
    <t>1342:정보 보안 전문가</t>
    <phoneticPr fontId="7" type="noConversion"/>
  </si>
  <si>
    <t>ABA20253001102944</t>
    <phoneticPr fontId="7" type="noConversion"/>
  </si>
  <si>
    <t>ABA20253001102945</t>
    <phoneticPr fontId="7" type="noConversion"/>
  </si>
  <si>
    <t>ABA20253001102947</t>
    <phoneticPr fontId="7" type="noConversion"/>
  </si>
  <si>
    <t>ABA20253001102948</t>
    <phoneticPr fontId="7" type="noConversion"/>
  </si>
  <si>
    <t>ABA20253001102949</t>
    <phoneticPr fontId="7" type="noConversion"/>
  </si>
  <si>
    <t>ABA20253001102950</t>
    <phoneticPr fontId="7" type="noConversion"/>
  </si>
  <si>
    <t>ABA20253001102951</t>
    <phoneticPr fontId="7" type="noConversion"/>
  </si>
  <si>
    <t>ABA20253001102954</t>
  </si>
  <si>
    <t>ABA20253001102952</t>
    <phoneticPr fontId="7" type="noConversion"/>
  </si>
  <si>
    <t>ABA20253001102953</t>
    <phoneticPr fontId="7" type="noConversion"/>
  </si>
  <si>
    <t>ABA20253001102955</t>
    <phoneticPr fontId="7" type="noConversion"/>
  </si>
  <si>
    <t>ABA20253001102956</t>
    <phoneticPr fontId="7" type="noConversion"/>
  </si>
  <si>
    <t>ABA20253001102957</t>
    <phoneticPr fontId="7" type="noConversion"/>
  </si>
  <si>
    <t>ABA20253001102959</t>
    <phoneticPr fontId="7" type="noConversion"/>
  </si>
  <si>
    <t>ABA20253001102960</t>
    <phoneticPr fontId="7" type="noConversion"/>
  </si>
  <si>
    <t>ABA20253001102962</t>
    <phoneticPr fontId="7" type="noConversion"/>
  </si>
  <si>
    <t>ABA20253001102963</t>
    <phoneticPr fontId="7" type="noConversion"/>
  </si>
  <si>
    <t>ABA20253001102965</t>
    <phoneticPr fontId="7" type="noConversion"/>
  </si>
  <si>
    <t>ABA20253001102966</t>
    <phoneticPr fontId="7" type="noConversion"/>
  </si>
  <si>
    <t>ABA20253001102968</t>
    <phoneticPr fontId="7" type="noConversion"/>
  </si>
  <si>
    <t>ABA20253001102969</t>
    <phoneticPr fontId="7" type="noConversion"/>
  </si>
  <si>
    <t>ABA20253001102970</t>
    <phoneticPr fontId="7" type="noConversion"/>
  </si>
  <si>
    <t>ABA20253001102971</t>
    <phoneticPr fontId="7" type="noConversion"/>
  </si>
  <si>
    <t>ABA20253001102972</t>
    <phoneticPr fontId="7" type="noConversion"/>
  </si>
  <si>
    <t>ABA20253001102973</t>
    <phoneticPr fontId="7" type="noConversion"/>
  </si>
  <si>
    <t>ABA20253001102974</t>
    <phoneticPr fontId="7" type="noConversion"/>
  </si>
  <si>
    <t>ABA20253001102975</t>
    <phoneticPr fontId="7" type="noConversion"/>
  </si>
  <si>
    <t>ABA20253001102976</t>
    <phoneticPr fontId="7" type="noConversion"/>
  </si>
  <si>
    <t>ABA20253001102977</t>
    <phoneticPr fontId="7" type="noConversion"/>
  </si>
  <si>
    <t>ABA20253001102978</t>
    <phoneticPr fontId="7" type="noConversion"/>
  </si>
  <si>
    <t>ABA20253001102981</t>
    <phoneticPr fontId="7" type="noConversion"/>
  </si>
  <si>
    <t>ABA20253001102982</t>
    <phoneticPr fontId="7" type="noConversion"/>
  </si>
  <si>
    <t>ABA20253001102983</t>
    <phoneticPr fontId="7" type="noConversion"/>
  </si>
  <si>
    <t>ABA20253001102984</t>
    <phoneticPr fontId="7" type="noConversion"/>
  </si>
  <si>
    <t>[기업직업훈련카드]AI와 함께하는 디지털 플랫폼 비즈니스 핵심 실무</t>
    <phoneticPr fontId="7" type="noConversion"/>
  </si>
  <si>
    <t>[기업직업훈련카드]긍정의 힘, 슬기로운 셀프리더십</t>
    <phoneticPr fontId="7" type="noConversion"/>
  </si>
  <si>
    <t>[기업직업훈련카드][필수교육] 요양기관의 핵심직무 교육과정</t>
    <phoneticPr fontId="7" type="noConversion"/>
  </si>
  <si>
    <t>[기업직업훈련카드]성공 세일즈 스킬과 디지털 전략의 시너지 UP-Grade</t>
    <phoneticPr fontId="7" type="noConversion"/>
  </si>
  <si>
    <t>[기업직업훈련카드]우리 회사 매출 떡상 성공 공식! 유튜브, 인스타그램 다음에 라이브커머스까지!</t>
    <phoneticPr fontId="7" type="noConversion"/>
  </si>
  <si>
    <t>[기업직업훈련카드]누구나 뚝딱하면 만들어지는 우리 회사 광고 콘텐츠 생성</t>
    <phoneticPr fontId="7" type="noConversion"/>
  </si>
  <si>
    <t>[기업직업훈련카드]온택트 시대의 소통하는 법</t>
    <phoneticPr fontId="7" type="noConversion"/>
  </si>
  <si>
    <t>[기업직업훈련카드]빅데이터의 개념이해와 분석역량강화</t>
    <phoneticPr fontId="7" type="noConversion"/>
  </si>
  <si>
    <t>[기업직업훈련카드]4차 산업혁명 시대의 의료정보관리</t>
    <phoneticPr fontId="7" type="noConversion"/>
  </si>
  <si>
    <t>[기업직업훈련카드]기계품질관리 핵심이론</t>
    <phoneticPr fontId="7" type="noConversion"/>
  </si>
  <si>
    <t>[기업직업훈련카드]고객만족을 위한 7가지 성공 가이드</t>
    <phoneticPr fontId="7" type="noConversion"/>
  </si>
  <si>
    <t>[기업직업훈련카드]AI시대 의료인이 알아야 할 스마트 헬스케어</t>
    <phoneticPr fontId="7" type="noConversion"/>
  </si>
  <si>
    <t>[기업직업훈련카드]노인돌봄케어코디</t>
    <phoneticPr fontId="7" type="noConversion"/>
  </si>
  <si>
    <t>[기업직업훈련카드]왕초보 한달만에 끝내는 법인세 기초</t>
    <phoneticPr fontId="7" type="noConversion"/>
  </si>
  <si>
    <t>[기업직업훈련카드]알고보면 쉬운 3D모델링을 활용한 메타버스 플랫폼 200% 활용하기</t>
    <phoneticPr fontId="7" type="noConversion"/>
  </si>
  <si>
    <t>[기업직업훈련카드]심통(心通) 커뮤니케이션</t>
    <phoneticPr fontId="7" type="noConversion"/>
  </si>
  <si>
    <t>[기업직업훈련카드]상사의 YES를 부르는 최강 보고법</t>
    <phoneticPr fontId="7" type="noConversion"/>
  </si>
  <si>
    <t>[기업직업훈련카드]비대면 시대! 스마트 비즈니스 커뮤니케이션</t>
    <phoneticPr fontId="7" type="noConversion"/>
  </si>
  <si>
    <t>[기업직업훈련카드]메타버스 쉽게 이해하고 바로 활용하기</t>
    <phoneticPr fontId="7" type="noConversion"/>
  </si>
  <si>
    <t>[기업직업훈련카드]뉴노멀 시대의 전략경영</t>
    <phoneticPr fontId="7" type="noConversion"/>
  </si>
  <si>
    <t>[기업직업훈련카드]TOGETHER!! 디지털 융합의 시대, 정보보안 이해하기</t>
    <phoneticPr fontId="7" type="noConversion"/>
  </si>
  <si>
    <t>[기업직업훈련카드]NEXT LEVEL! 전사원 필수 디지털융합 4차산업혁명</t>
    <phoneticPr fontId="7" type="noConversion"/>
  </si>
  <si>
    <t>[기업직업훈련카드]NCS 기반 병원코디네이터를 위한 핵심 직무 능력</t>
    <phoneticPr fontId="7" type="noConversion"/>
  </si>
  <si>
    <t>[기업직업훈련카드]ESG 혁명 대비전략-전사원을 교육하라!</t>
    <phoneticPr fontId="7" type="noConversion"/>
  </si>
  <si>
    <t>[기업직업훈련카드]Change Tomorrow! 4차산업기술 BIG5!</t>
    <phoneticPr fontId="7" type="noConversion"/>
  </si>
  <si>
    <t>[기업직업훈련카드]4차산업혁명 요소기술과 디지털 트랜스포메이션</t>
    <phoneticPr fontId="7" type="noConversion"/>
  </si>
  <si>
    <t>[기업직업훈련카드][오단기 2010~2019] 지금 바로 써먹는 피도리의 실전 파워포인트-기능 꿀팁</t>
    <phoneticPr fontId="7" type="noConversion"/>
  </si>
  <si>
    <t>[기업직업훈련카드][오단기 2010~2019] 야근없는 직장생활을 위한 공대녀의 실전 엑셀-실무 꿀팁</t>
    <phoneticPr fontId="7" type="noConversion"/>
  </si>
  <si>
    <t>[기업직업훈련카드][맨투맨 직무] 핵심만 쏙쏙! 고객만족 New CS!</t>
    <phoneticPr fontId="7" type="noConversion"/>
  </si>
  <si>
    <t>[기업직업훈련카드][맨투맨 직무] 고객만족을 위한 병원안내 가이드</t>
    <phoneticPr fontId="7" type="noConversion"/>
  </si>
  <si>
    <t>[기업직업훈련카드][계층교육 시리즈] 변화의 시대, 스스로 성장하는 신입사원</t>
    <phoneticPr fontId="7" type="noConversion"/>
  </si>
  <si>
    <t>[기업직업훈련카드][PERFECT] 병원 핵심 실무 바이블</t>
    <phoneticPr fontId="7" type="noConversion"/>
  </si>
  <si>
    <t>[기업직업훈련카드][계층교육 시리즈] 변화의 실행력, 조직에 생기를 불어넣는 핵심실무자</t>
    <phoneticPr fontId="7" type="noConversion"/>
  </si>
  <si>
    <t>[기업직업훈련카드][계층교육 시리즈] 변화의 실행력, 조직의 미래를 만들어가는 중간관리자</t>
    <phoneticPr fontId="7" type="noConversion"/>
  </si>
  <si>
    <t>[기업직업훈련카드][맨투맨 직무] RUN! 비즈니스 커뮤니케이션</t>
    <phoneticPr fontId="7" type="noConversion"/>
  </si>
  <si>
    <t>이 과정을 통해 스마트 병원의 최신 기술 트렌드를 이해하고, 이를 바탕으로 효율적인 의료 혁신 전략을 수립할 수 있다. 또한 요구 분석과 체계적인 설계를 통해 의료 현장에 적합한 프로그램을 개발하고 운영할 수 있으며 스마트 병원의 데이터 활용 사례를 학습하여, 의료 서비스 품질 향상을 위한 실질적인 계획을 세울 수 있다. 더불어 첨단 의료정보 시스템과 혁신 기법을 활용해 병원 행정과 운영 효율성을 극대화할 수 있고 성과 평가를 기반으로 병원의 지속 가능한 발전 전략을 설계하고 실행할 수 있다.</t>
  </si>
  <si>
    <t>이 과정은 임상 환경에서 요구되는 기본 간호 기술과 이론을 학습하고, 간호사로서 필수적으로 알아야 할 지식과 태도를 배양하는 데 초점을 맞춘 교육 과정으로, 특히 간호학 입문자 또는 기초 간호 지식이 필요한 의료 종사자를 대상으로 설계되었습니다.</t>
  </si>
  <si>
    <t>이 과정을 통해 디지털 의료 환경에서  AI를 활용한 최신 트렌드와 사례를 학습하고, 의료 서비스의 경쟁력을 높이는 방법을 탐구할 수 있으며 병원의 매출과 고객 만족을 높이는 효과적인 고객 경험 디자인과 차별화된 경영 전략을 학습할 수 있습니다. 또한 병원 정보 시스템의 효율적인 활용 방법과 환자의 데이터를 안전하고 효과적으로 관리하는 기술을 배울 수 있고 리더의 역량을 진단하고 직원의 행복을 증진시키며 조직의 가치를 높이는 리더십과 업스킬링 전략을 배울 수 있습니다. 더불어 디지털 헬스케어 환경에서 감성 커뮤니케이션의 중요성과 협업을 통한 조직 가치 창출 방법을 학습할 수 있습니다.</t>
  </si>
  <si>
    <t>의료기관에서 근무하는 다양한 직군의 종사자들이 꼭 알아야 할 직무 역량을 체계적으로 학습할 수 있도록 구성된 교육이다.</t>
  </si>
  <si>
    <t>본 과정은 2022년 디지털융합훈련 계획 공고에 따른 4차산업혁명 과정 중 클라우드 시스템에 대한 교육과정입니다.</t>
  </si>
  <si>
    <t>메타버스에 대한 기초 지식을 학습하고 인사이트를 얻어 업무에 활용할 수 있는 과정입니다.</t>
  </si>
  <si>
    <t>06020201:임상간호</t>
    <phoneticPr fontId="7" type="noConversion"/>
  </si>
  <si>
    <t>뉴노멀 업그레이드! 메타버스 100% 핵심 가이드</t>
    <phoneticPr fontId="7" type="noConversion"/>
  </si>
  <si>
    <t>IT기술을 활용한 스마트 병원의 고객경험(CX) 전략</t>
    <phoneticPr fontId="7" type="noConversion"/>
  </si>
  <si>
    <t>프로그래밍</t>
  </si>
  <si>
    <t>최근 화제가 되고있는 메타버스 그리고 관련된 기기들에 대해 학습 하실 수 있는 과정입니다.</t>
  </si>
  <si>
    <t>실감형 컨텐츠의 경우는 4차산업의 모든 기술이 집약된 분야입니다. 앞으로 메타버스가 새로운 비즈니스 환경으로 자리잡을 것이므로 메타버스 및 실감형 컨텐츠에 대한 기초지식이 필요한 시기입니다.</t>
  </si>
  <si>
    <t>1. 최신 IT기술 트렌드를 파악하고 다양한 산업의 IT기술교육 목표와 전략을 수립할 수 있다.
2. 의료 분야 IT기술 동향을 파악하고 이를 반영한 구체적인 IT기술교육 프로그램을 개발할 수 있다.
3. 요구 분석과 교과 설계 기법을 활용해 체계적인 IT기술교육 프로그램을 개발할 수 있다.
4. IT기술교육에 필요한 수업 계획과 자료 개발을 통해 교육 효과를 극대화한 사내 교육을 운영할 수 있다.
5. IT기술교육 과정 운영 및 사후 관리 방안을 활용하여 지속발전가능한 사내 교육을 운영할 수 있다.</t>
  </si>
  <si>
    <t>1. 다양한 산업의 IT기술교육 담당자 및 기획자
2. 다양한 산업의 IT기술교육 교수자(강사)
3. 의료 산업의 종사자</t>
  </si>
  <si>
    <t>1 국내외 IT시장의 현재와 미래 살펴보기
2 디지털 라이프 시대, 이센셜 IT기술 현재와 미래
3 요즘 핫한 IT기술교육 트렌드 살펴보기
4 요점만 쏙쏙! 배우는 의료정보 IT기술교육
5 스마트 병원이 도입한 의료정보 시스템
6 스마트 병원의 데이터웨어하우스와 분석 기법
7 스마트 병원은 '데이터'를 '잘' 활용한다
8 IT기술교육 Needs는 6단계로 분석한다
9 IT기술교육 교과개발 프로세스 part 1. 교과 목표 정의와 내용 편성
10 IT기술교육 교과개발 프로세스 part 2. 교수 및 평가 방식 설계
11 IT기술교육 자료개발 프로세스 part 1. 자료 기획과 설계
12 IT기술교육 자료개발 프로세스 part 2. 자료 제작과 보완
13 IT기술교육 운영 계획 수립 프로세스  part 1. ADDIE 모델
14 IT기술교육 과정 개발 프로세스 part 2. DACUM 모델
15 IT기술교육 운영 프로세스 part 1. 사전 준비와 운영 관리
16 IT기술교육 운영 프로세스 part 2. 솔루션 및 사후 관리
17 IT기술교육 교수자 관리 3단계 프로세스
18 IT기술교육 성과 평가?! 왜 중요한 걸까?
19 성과 평가로 올리는 IT기술교육의 퀄리티</t>
  </si>
  <si>
    <t>1. 전문 분야 지식을 심화하거나, 최신 의료 기술 및 간호 트렌드를 습득하고자 하는 경력 간호사
2. 전문 의료 지식, 최신 의료 기술, 간호 윤리 등에 대한 교육을 통해 지속적인 전문성 개발을 원하는 자</t>
  </si>
  <si>
    <t>1. 각종 의료 기구의 사용법, 투약 및 수액 관리, 감염 관리, 응급 처치 등 실제 상황에 적용할 수 있는 능력을 키운다.
2. 인체의 주요 기관 및 시스템의 구조와 기능, 질병의 병태생리, 약물 작용 기전 등 간호 실무에 필수적인 이론적 지식을 습득한다.
3. 환자와의 효과적인 의사소통 기술, 기본 간호술 등 간호 업무에 필요한 다양한 기술을 습득한다.</t>
  </si>
  <si>
    <t>1 임상간호 개론
2 환자 중심 간호
3 기초 생리학1
4 기초생리학2
5 기초 병리학1
6 기초 병리학2
7 기본 간호술1
8 기본 간호술2
9 의료기구 사용
10 감염 관리1
11 감염 관리2 
12 약물 간호1
13 약물 간호2
14 통증 관리1
15 통증 관리2
16 심혈관계 간호1
17 심혈관계 간호2
18 호흡기계 간호1
19 호흡기계 간호2
20 소화기계 간호1
21 소화기계 간호2
22 신경계 간호1
23 신경계 간호2
24 근골격계 간호1
25 근골격계 간호2
26 내분비계 간호1
27 내분비계 간호2</t>
  </si>
  <si>
    <t>1. IT기술교육 담당자 및 기획자
2. IT기술교육 교수자(강사)
3. 의료 분야 IT기술교육 담당자 및 기획자</t>
  </si>
  <si>
    <t>1. 21세기 IT기술 트렌드와 디지털 혁신을 이해하고, 이를 다양한 산업의 교육 프로그램에 반영할 수 있다.
2. 효과적인 IT기술교육 체계와 교수방식을 설계하여, 조직의 교육 목표에 맞는 프로그램을 운영할 수 있다.
3. 조직구성원의 역량을 강화하기 위한 교육 환경을 구축하고, 하드웨어 및 소프트웨어 자원 관리와 유지보수를 할 수 있다.
4. IT기술교육의 성과를 평가하고 ROI 분석을 통해 교육의 효과성을 측정하며, 개선점을 도출할 수 있다.
5. 의료 분야에 특화된 기술 적용 사례와 시스템을 학습하여, 현장에 필요한 실무 중심의 IT기술교육을 기획할 수 있다.</t>
  </si>
  <si>
    <t>1 디지털 전환(DX) 시대의 IT기술 트렌드
2  AI 기반 디지털 혁신으로 경쟁력을 높이다
3 직급·직무별로 접근하는 IT기술교육 체계
4 효과 만점의 테크놀로지 교육을 선택하라!
5 역량 기반의 IT기술교육 요구조사 전략
6 더 나은 IT기술교육을 위한 환경조성
7 교수자 중심의 교수방식설계란 무엇인가?
8 학습자 중심의 교수방식설계란 무엇인가?
9 IT기술교육 교수매체 기획과 자료 개발
10 IT기술교육 교수매체 기획과 자료 개발
11 기초 탄탄! IT기술교육 수업 계획 이론
12 교육 모형으로 체계적으로 접근하라!
13 따라하면 쉬운 IT기술교육 운영계획수립
14 3단계로 끝내는 IT기술교육 성과평가
15 "의료 분야 IT기술교육 방향성
① 정보와 지식관리시스템"
16 "의료 분야 IT기술교육 방향성
② 네트워크와 헬스 케어"
17 "의료 분야 IT기술교육 핵심 주제
part 1. SW 프로그램과 툴의 활용"
18 "의료 분야 IT기술교육 핵심 주제
part 2. 병원정보시스템"
19 "의료 분야 IT기술교육 핵심 주제
part 3. 다양한 시스템들"</t>
  </si>
  <si>
    <t>1 의료기관 및 병원에 근무하는 근로자
2 병원직무의 이해가 필요한 의료기관 종사자 및 신규 간호사
3 의료 서비스 차별화를 위한 고객응대능력을 키우고 싶은 의료기관 및 병원 종사자</t>
  </si>
  <si>
    <t>1. 환자를 중심으로 한 기본업무 스킬을 학습하고 병원에서 필요한 업무의 지식과 정보를 습득하여 실무에 적용할 수 있다.
2. 병원서비스와 관련된 전반적인 지식을 습득하여 역량강화를 이룰 수 있으며 이를 실무에 적용할 수 있다.
3. 병원근로자로서 환자응대업무에 대한 지식을 학습하여 전문성을 가지고 환자 및 보호자를 응대 할 수 있다.</t>
  </si>
  <si>
    <t>1 조직문화의 이해
2 성공하는 병원의 경영 전략 수립
3 성공하는 의료기관의 인적자원관리
4 성공하는 병원의 팀워크 능력 향상
5 실무에 바로적용하는 의료 커뮤니케이션 skill 1
6 실무에 바로적용하는 의료 커뮤니케이션 skill 2
7 실무에 바로적용하는 의료 커뮤니케이션 skill 3
8 병원의 경쟁력 강화를 위한 서비스 품질 향상
9 병원의 경쟁력 강화를 위한 고객만족 경영
10 병원의 경쟁력 강화를 위한 고객가치 이해
11 병원의 경쟁력 강화를 위한 서비스 프로세스 개념 확립
12 병원 직무향상과정 - 환자만족도조사하기
13 병원 직무향상과정 - 환자 서비스 관리
14 병원 직무향상과정 - 이미지관리하기
15 병원 직무향상과정 - 환경이미지관리
16 병원 직무향상과정 - 고객안내하기
17 병원 직무향상과정 - 진료 후 상담하기
18 병원 직무향상과정 - 정리 정돈하기
19 병원 직무향상과정-의료정보 제공하기</t>
  </si>
  <si>
    <t>디지털 융합의 핵심 기술인 클라우드에 대한 기초 지식을 얻고 새로운 기회를 모색하고자 하는 임직원</t>
  </si>
  <si>
    <t>1. 클라우드 컴퓨팅의 출현 배경을 통해 클라우드의 개념과 특성을 이해한다.
2. 클라우드 컴퓨팅 모델 및 클라우드 제공 모델의 유형을 알아보고 그 특징을 살펴본다.
3. 클라우드 컴퓨팅을 구성하는 요소 기술과 서비스를 살펴본다.
4. 사례를 기반으로 클라우드 서비스 네트워크 인프라와 클라우드 플랫폼이 제공하는 서비스에 대해 알아본다.</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</si>
  <si>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</si>
  <si>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메타버스에 대한 기초 지식 및 인사이트를 얻고 새로운 기회를 모색하고자 하는 임직원</t>
  </si>
  <si>
    <t>1. 4차 산업 기술과 코로나 19 팬데믹의 영향 등 메타버스의 확산 배경을 알아본다.
2. 메타버스 기술의 발달로 인해 성장하고 있는 주요 요소 기술을 살펴본다.
3. 메타버스의 구현을 위해 필요한 요소 기술을 살펴본다.
4. 메타버스 콘텐츠, 플랫폼의 적용 분야의 사례와 이를 기반으로 한 메타버스가 적용된 미래 상황을 예측한다.</t>
  </si>
  <si>
    <t>1 뉴노멀 디지털 융합! 메타버스로 초대합니다-1
2 뉴노멀 디지털 융합! 메타버스로 초대합니다-2
3 디지털 트윈으로 진화하는 메타버스
4 주요 사례로 알아보는 현재진행형 메타버스-1
5 주요 사례로 알아보는 현재진행형 메타버스-2
6 주요 사례로 알아보는 현재진행형 메타버스-3
7 메타버스 구성 요소와 핵심 융합 기술-1
8 메타버스 구성 요소와 핵심 융합 기술-2
9 메타버스 대중화를 위한 기반기술과 콘텐츠
10 메타휴먼과 확장현실의 세계
11 메타버스와 WEB 3.0 시대, 그리고 NFT의 융합-1
12 메타버스와 WEB 3.0 시대, 그리고 NFT의 융합-2
13 플랫폼 사례로 알아보는 메타버스 활용 첫걸음
14 메타버스 실무 활용의 기초 - 게더타운
15 메타버스 실무 활용의 기초 - 제페토
16 메타버스 실무 활용의 기초 - 기타 플랫폼
17 메타버스와 VR∙AR∙XR의 융합 가이드-1
18 메타버스와 VR∙AR∙XR의 융합 가이드-2
19 VR∙AR∙XR의 디바이스와 시스템 구성의 이해
20 실감형 콘텐츠 개발도구의 기초와 게임엔진
21 VR∙AR∙XR 인터렉션의 이해
22 메타버스를 바라보는 경제적 관점 및 비전-1
23 메타버스를 바라보는 경제적 관점 및 비전-2
24 메타버스의 미래와 이슈를 예측하다-1
25 메타버스의 미래와 이슈를 예측하다-2</t>
  </si>
  <si>
    <t>디지털 융합의 핵심 기술인 실감형 컨텐츠에 대한 인사이트를 얻고 새로운 기회를 모색하고자 하는 임직원</t>
  </si>
  <si>
    <t>1. 가상현실, 증강현실, 혼합현실, 확장현실을 분류하여 개념과 특성을 이해한다.
2. 실감형 콘텐츠가 적용되는 산업 분야 및 적용 기술을 이해한다.
3. 실감형 콘텐츠를 제작하기 위한 가이드라인을 살펴본다.
4. 메타버스의 개념을 이해하고 각 분야에 적용되고 있는 메타버스 사례를 살펴본다.</t>
  </si>
  <si>
    <t>1 4차산업! 가상현실과 증강현실이 뜬다
2 혼합현실과 확장현실 정의
3 실감형 콘텐츠 산업동향을 파악하라!
4 실감형 콘텐츠 개발 저작 도구와 플랫폼
5 VR∙AR∙XR HMD 디바이스의 이해
6 VR∙AR∙XR 시스템의 구성 기술의 이해
7 인터랙션 요소&amp;인간의 시각 체계
8 실감형 콘텐츠의 휴먼팩터 개요
9 컴퓨터 그래픽 및 실사 영상의 기획
10 VR 실감형 콘텐츠를 제작하는 방법은? 
11 실감형 콘텐츠 제작 가이드라인&amp;유니티의 이해
12 메타버스의 개념을 이해하라!
13 메타버스의 기술이 보여주는 미래 상황
14 메타버스 구성 요소에 대한 기초지식
15 교육산업에 스며든 메타버스-1
16 교육산업에 스며든 메타버스-2
17 다양한 분야로 성장하는 메타버스 사례-1
18 다양한 분야로 성장하는 메타버스 사례-2
19 다양한 분야로 성장하는 메타버스 사례-3
20 메타버스 향후 이슈와 전망</t>
  </si>
  <si>
    <t>디지털 융합의 핵심 기술인 메타버스에 대한 기초 지식 및 인사이트를 얻고 새로운 기회를 모색하고자 하는 임직원</t>
  </si>
  <si>
    <t>1. 메타버스의 발전 과정의 이해를 통해 개념을 학습한다.
2. MZ세대, 인공지능, 디바이스 등 메타버스를 발전시키는 주요 요소를 알아본다.
3. 메타버스 플랫폼, 디지털 트윈, 메타 휴먼 등 메타버스가 협업에 적용할 수 있는 기술을 알아본다.
4. 산업별 메타버스 적용 동향을 통해 메타버스가 적용될 미래의 전망을 알아본다.</t>
  </si>
  <si>
    <t>1 미래기술의 메카, 메타버스-1
2 미래기술의 메카, 메타버스-2
3 MZ세대와 함께 성장하는 메타버스
4 기회의 기술 메타버스의 현재
5 메타버스는 어떤 기술로 구성되어 있을까요?
6 가상융합경제의 중심 메타버스
7 메타버스 시대의 디지털 자산-1
8 메타버스 시대의 디지털 자산-2
9 메타버스 맛보기 - 디지털 트윈과 메타휴먼
10 인공지능으로변화하는 메타버스-1
11 인공지능으로변화하는 메타버스-2
12 메타버스를 구성하는 가상현실 기술-1
13 메타버스를 구성하는 가상현실 기술-2
14 메타버스를 구성하는 가상현실 기술-3
15 비즈니스 메타버스 실무에 적용하기- 제페토
16 비즈니스 메타버스 실무에 적용하기- 게더타운
17 비즈니스 메타버스 실무에 적용하기- 로블록스&amp;이프랜드
18 현실 세계에서 메타버스의 가능성-1
19 현실 세계에서 메타버스의 가능성-2
20 미래의 메타버스에서 우리는?</t>
  </si>
  <si>
    <t>디지털비즈니스서비스의 기초 지식을 얻고 새로운 기회를 모색하고자 하는 임직원</t>
  </si>
  <si>
    <t>1. 디지털 비즈니스의 기초 지식을 학습한다.
2. GPT 모델을 활용한 디지털 콘텐츠 제작 방법을 알아본다.
3. 디지털 미디어를 통해 마케팅 방법 및 플랫폼 운영 방법을 파악한다.
4. 디지털 비즈니스의 정보 보안 관리 방법을 살펴본다.</t>
  </si>
  <si>
    <t>1 트렌드 NEW 키워드! 지금은 디지털 비즈니스가 대세! -1
2 트렌드 NEW 키워드! 지금은 디지털 비즈니스가 대세! -2
3 우리 회사의 디지털 비즈니스! 어디서부터 시작할까요? -1 
4 우리 회사의 디지털 비즈니스! 어디서부터 시작할까요? -2
5 우리 회사의 디지털 비즈니스! 어디서부터 시작할까요? -3
6 디지털 미디어 핵심을 분석하면 트렌드가 보인다-1
7 디지털 미디어 핵심을 분석하면 트렌드가 보인다-2
8 디지털 미디어 핵심을 분석하면 트렌드가 보인다-3
9 디지털 미디어의 전략 수립을 위한 트리플 미디어-1
10 디지털 미디어의 전략 수립을 위한 트리플 미디어-2
11 디지털 미디어의 전략 수립을 위한 트리플 미디어-3
12 성공이 보이는 디지털 콘텐츠를 기획할 수 있나요?-1
13 성공이 보이는 디지털 콘텐츠를 기획할 수 있나요?-2
14 성공이 보이는 디지털 콘텐츠를 기획할 수 있나요?-3
15 GPT 시대! 모든 콘텐츠 제작은 이제 인공지능이 한다! -1
16 GPT 시대! 모든 콘텐츠 제작은 이제 인공지능이 한다! -2
17 GPT 시대! 모든 콘텐츠 제작은 이제 인공지능이 한다! -3
18 GPT 시대! 모든 콘텐츠 제작은 이제 인공지능이 한다! -4
19 GPT 시대! 모든 콘텐츠 제작은 이제 인공지능이 한다! -5
20 GPT 시대! 모든 콘텐츠 제작은 이제 인공지능이 한다! -6
21 디지털 비즈니스의 마케팅과 프로모션 A to Z -1
22 디지털 비즈니스의 마케팅과 프로모션 A to Z -2
23 디지털 비즈니스의 마케팅과 프로모션 A to Z -3
24 디지털 비즈니스를 위한 플랫폼! 직접 구성하기-1
25 디지털 비즈니스를 위한 플랫폼! 직접 구성하기-2
26 디지털 비즈니스를 위한 플랫폼! 직접 운영하기-1
27 디지털 비즈니스를 위한 플랫폼! 직접 운영하기-2
28 디지털 비즈니스를 위한 플랫폼! 직접 운영하기-3
29 디지털 비즈니스의 핵심! 정보보안 관리 비법-1
30 디지털 비즈니스의 핵심! 정보보안 관리 비법-2</t>
  </si>
  <si>
    <t>ABA20253001117610</t>
    <phoneticPr fontId="7" type="noConversion"/>
  </si>
  <si>
    <t>ABA20253001117611</t>
    <phoneticPr fontId="7" type="noConversion"/>
  </si>
  <si>
    <t>ABA20253001117612</t>
    <phoneticPr fontId="7" type="noConversion"/>
  </si>
  <si>
    <t>ABA20253001117613</t>
    <phoneticPr fontId="7" type="noConversion"/>
  </si>
  <si>
    <t>ABA20253001117615</t>
    <phoneticPr fontId="7" type="noConversion"/>
  </si>
  <si>
    <t>ABA20253001117617</t>
    <phoneticPr fontId="7" type="noConversion"/>
  </si>
  <si>
    <t>ABA20253001117618</t>
    <phoneticPr fontId="7" type="noConversion"/>
  </si>
  <si>
    <t>ABA20253001117619</t>
    <phoneticPr fontId="7" type="noConversion"/>
  </si>
  <si>
    <t>ABA20253001117621</t>
    <phoneticPr fontId="7" type="noConversion"/>
  </si>
  <si>
    <t>[기업직업훈련카드]IT기술을 활용한 스마트 병원의 고객경험(CX) 전략</t>
    <phoneticPr fontId="7" type="noConversion"/>
  </si>
  <si>
    <t>[기업직업훈련카드]기초 임상 간호1</t>
    <phoneticPr fontId="7" type="noConversion"/>
  </si>
  <si>
    <t>[기업직업훈련카드]디지털 헬스케어 시대를 위한 IT기술교육 매뉴얼</t>
    <phoneticPr fontId="7" type="noConversion"/>
  </si>
  <si>
    <t>[기업직업훈련카드]의료기관에 꼭 필요한 직무스킬 UP 과정</t>
    <phoneticPr fontId="7" type="noConversion"/>
  </si>
  <si>
    <t>[기업직업훈련카드]디지털 융합의 중심-클라우드 BASIC!</t>
    <phoneticPr fontId="7" type="noConversion"/>
  </si>
  <si>
    <t>[기업직업훈련카드]뉴노멀 업그레이드! 메타버스 100% 핵심 가이드</t>
    <phoneticPr fontId="7" type="noConversion"/>
  </si>
  <si>
    <t>[기업직업훈련카드][전사원 UP!] 디지털 융합 PLUS! VR·AR·XR 그리고 메타버스!</t>
    <phoneticPr fontId="7" type="noConversion"/>
  </si>
  <si>
    <t>[기업직업훈련카드]메타버스로 시작하는 우리 회사 가상 사옥 만들기!</t>
    <phoneticPr fontId="7" type="noConversion"/>
  </si>
  <si>
    <t>[기업직업훈련카드]인공지능 시대! 디지털 비즈니스 플랫폼에서 살아남기</t>
    <phoneticPr fontId="7" type="noConversion"/>
  </si>
  <si>
    <t>ABA20253001070275</t>
  </si>
  <si>
    <t>ABA20253001070244</t>
  </si>
  <si>
    <t>ABA20253001070264</t>
  </si>
  <si>
    <t>ABA20253001123941</t>
  </si>
  <si>
    <t>ABA20253001123940</t>
  </si>
  <si>
    <t>[기업직업훈련카드]우리 회사 SNS 초고속 성장 로드맵! 팔로워와 수익을 동시에 잡는 실전 전략</t>
    <phoneticPr fontId="7" type="noConversion"/>
  </si>
  <si>
    <t>2025년 04차</t>
  </si>
  <si>
    <t>I20251014-0768-L2321-00</t>
  </si>
  <si>
    <t>I20251014-0767-L2321-00</t>
  </si>
  <si>
    <t>I20251014-1502-L2319-00</t>
  </si>
  <si>
    <t>I20251014-1376-L4308-00</t>
  </si>
  <si>
    <t>I20251014-1375-L4308-00</t>
  </si>
  <si>
    <t>I20251014-1371-L1319-00</t>
  </si>
  <si>
    <t>I20251014-1369-L4308-00</t>
  </si>
  <si>
    <t>I20251014-1365-L4308-00</t>
  </si>
  <si>
    <t>I20251014-1363-A1321-00</t>
  </si>
  <si>
    <t>I20251014-1361-A1316-00</t>
  </si>
  <si>
    <t>I20251014-1360-L1317-00</t>
  </si>
  <si>
    <t>I20251014-1359-L2317-00</t>
  </si>
  <si>
    <t>I20251014-1346-A1311-00</t>
  </si>
  <si>
    <t>I20251014-1257-L1317-00</t>
  </si>
  <si>
    <t>I20251014-1252-A4309-00</t>
  </si>
  <si>
    <t>I20251014-1248-A4317-00</t>
  </si>
  <si>
    <t>I20251014-1245-L4321-00</t>
  </si>
  <si>
    <t>I20251014-1243-A1313-00</t>
  </si>
  <si>
    <t>I20251014-1242-L1311-00</t>
  </si>
  <si>
    <t>I20251014-1225-A1311-00</t>
  </si>
  <si>
    <t>I20251014-1214-L1325-00</t>
  </si>
  <si>
    <t>I20251014-1207-L1317-00</t>
  </si>
  <si>
    <t>I20251014-1205-L2321-00</t>
  </si>
  <si>
    <t>I20251014-1198-L4313-00</t>
  </si>
  <si>
    <t>I20251014-1191-L2331-00</t>
  </si>
  <si>
    <t>I20251014-1176-L3317-00</t>
  </si>
  <si>
    <t>I20251014-1159-R0317-00</t>
  </si>
  <si>
    <t>I20251014-1154-L1321-00</t>
  </si>
  <si>
    <t>I20251014-1145-A2331-00</t>
  </si>
  <si>
    <t>I20251014-1140-A1331-00</t>
  </si>
  <si>
    <t>I20251014-1137-L1321-00</t>
  </si>
  <si>
    <t>I20251014-1119-A2308-00</t>
  </si>
  <si>
    <t>I20251014-1116-L1317-00</t>
  </si>
  <si>
    <t>I20251014-1100-L3317-00</t>
  </si>
  <si>
    <t>I20251014-1095-A1311-00</t>
  </si>
  <si>
    <t>I20251014-1087-A1311-00</t>
  </si>
  <si>
    <t>I20251014-1075-A1317-00</t>
  </si>
  <si>
    <t>I20251014-1068-L1331-00</t>
  </si>
  <si>
    <t>I20251014-1067-L1340-00</t>
  </si>
  <si>
    <t>I20251014-0887-R0325-00</t>
  </si>
  <si>
    <t>I20251014-0884-L1313-00</t>
  </si>
  <si>
    <t>I20251014-0882-L3317-01</t>
  </si>
  <si>
    <t>I20251014-0881-A4321-00</t>
  </si>
  <si>
    <t>I20251014-0879-L3321-00</t>
  </si>
  <si>
    <t>새로운 기회와 도전, 지금 당장 아세안 공부하라-싱가포르</t>
  </si>
  <si>
    <t>새로운 기회와 도전, 지금 당장 아세안 공부하라-인도네시아</t>
  </si>
  <si>
    <t>성과 120배! 마케터의 마음을 사로잡는 비법, 구글 애널리틱스(GA)</t>
  </si>
  <si>
    <t>연결의 진화, 메타버스</t>
  </si>
  <si>
    <t>당신의 생각을 품격 있게! 어른의 문해력 PT</t>
  </si>
  <si>
    <t>[상위1% 프로그래밍] 누구나 처음 시작하는 파이썬 기초</t>
  </si>
  <si>
    <t>전사원이 알아야 할 디지털 시대의 고객중심경영</t>
  </si>
  <si>
    <t>한방에 컨펌받는 보고서 쓰기</t>
  </si>
  <si>
    <t>한번에 따라잡는 4차산업 디지털 융합의 이해</t>
  </si>
  <si>
    <t>[뉴노멀 DX] 디지털 비즈니스 플랫폼 생존전략 업그레이드!</t>
  </si>
  <si>
    <t>2027-10-13</t>
  </si>
  <si>
    <t>5502:간병인</t>
  </si>
  <si>
    <t>0289:기타 운송 및 무역 사무원</t>
  </si>
  <si>
    <t>1331:시스템 소프트웨어 개발자</t>
  </si>
  <si>
    <t>6154:온라인 쇼핑 판매원</t>
  </si>
  <si>
    <t>0123:마케팅 및 광고·홍보 관리자</t>
  </si>
  <si>
    <t>0222:인사 및 노사 관련 전문가</t>
  </si>
  <si>
    <t>0329:기타 금융 사무원</t>
  </si>
  <si>
    <t>0212:행정사</t>
  </si>
  <si>
    <t>1333:웹 개발자</t>
  </si>
  <si>
    <t>0265:총무 사무원 및 대학 행정조교</t>
  </si>
  <si>
    <t>6157:방문 판매원</t>
  </si>
  <si>
    <t>06010108:요양지원</t>
  </si>
  <si>
    <t>01010201:해외법인설립관리</t>
  </si>
  <si>
    <t>20010202:응용SW엔지니어링</t>
  </si>
  <si>
    <t>20010802:블록체인구축·운영</t>
  </si>
  <si>
    <t>20010803:블록체인서비스기획</t>
  </si>
  <si>
    <t>02020201:인사</t>
  </si>
  <si>
    <t>060102</t>
    <phoneticPr fontId="7" type="noConversion"/>
  </si>
  <si>
    <t>비전공자를 위한 IT 부트캠프, IT의 정석</t>
    <phoneticPr fontId="7" type="noConversion"/>
  </si>
  <si>
    <t>슬기롭게 비즈니스, 구독경제</t>
    <phoneticPr fontId="7" type="noConversion"/>
  </si>
  <si>
    <t xml:space="preserve">만화로 보는 회계튜토리얼-재무제표의 이해					</t>
    <phoneticPr fontId="7" type="noConversion"/>
  </si>
  <si>
    <t>비전공자도 쉽게 하는 Python 입문</t>
    <phoneticPr fontId="7" type="noConversion"/>
  </si>
  <si>
    <t>스마트 시대의 광고 마케팅</t>
    <phoneticPr fontId="7" type="noConversion"/>
  </si>
  <si>
    <t>리더의 완성, 해외 MBA</t>
    <phoneticPr fontId="7" type="noConversion"/>
  </si>
  <si>
    <t>디지털자산 NFT</t>
    <phoneticPr fontId="7" type="noConversion"/>
  </si>
  <si>
    <t>글로벌경영</t>
  </si>
  <si>
    <t>랜섬웨어와 악성 코드는 많은 기업과 개인들에게 큰 문제로 대두되었다. 본 과정은 랜섬웨어와 악성코드에 의해 피해를 입기 전에 어떻게 예방을 할 수 있는지를 자세히 제시하고 그것을 학습자의 실생활과 업무에 활용할 수 있는 방향을 알려준다.</t>
  </si>
  <si>
    <t>기업의 정보보안 담당자
온라인 접속을 필수로 하는 모든 근로자</t>
  </si>
  <si>
    <t>랜섬웨어와 악성코드에 대해 이해하고 설명할 수 있다.
디지털 증거와 디지털 포렌식에 대해 설명할 수 있다.
랜섬웨어와 악성코드 분석의 환경과 도구에 대해 이해할 수 있고 대응 하는 방법을 설명할 수 있다.</t>
  </si>
  <si>
    <t>랜섬웨어와 악성코드로 인해서 개인과 기업의 피해가 증가하고 있다. 본 과정은 다양한 사이버 보안의 종류와 함께 랜섬웨어와 각종 악성코드에 대해 설명하고 그에 맞는 대응책을 제시하고 있다.</t>
  </si>
  <si>
    <t>정보 보안 관련 직종 종사자
정보 보안에 대한 지식을 높여 업무에 활용하려는 학습자</t>
  </si>
  <si>
    <t>다양한 사이버 보안의 종류에 대해 설명할 수 있다.
랜섬웨어와 악성코드와 대응법에 대해서 설명할 수 있다.</t>
  </si>
  <si>
    <t>고령시대로 인한 노년기의 건강영역이 매우 취약해질 가능성이 매우 높음으로 요양실무에 대한 사회적 관심이 훨씬 커지고 있습니다.
이에 노화의 과정에 맞는 신체적, 심리적, 사회적 특성을 이해하고 노년기의 행복한 삶을 영위하기 위한 과정이다. 
또한 실버케어요양의 대상자 윤리적측면에서의 보호하고 실버케어지도사의 지식과 기술을 통하여 대상자의 삶의 영위를 목적으로 하는 과정입니다.</t>
  </si>
  <si>
    <t>요양실무에 관심있는 학습자
노년기의 요양에 대해 관심있는 학습자
실버케어요양에 대해 관심있는 학습자</t>
  </si>
  <si>
    <t>실버케어지도사의 직업윤리원칙에 대해 이해하고 설명할 수 있다.
요양기초 실무를 위한 윤리적 태도에 대해 이해하고 설명할 수 있다.
요양기초 실무를 기반으로 사례별 개별대상자의 일상생활돕기를 실행할 수 있다.</t>
  </si>
  <si>
    <t>세계 각국의 무역갈등으로 인한 불확실성은 그 어느때보다 큰 현재시점에 특정국가에 의존하는 방식의 성장은 더 이상은 어렵다. 새로운 대체성장동력을 찾는데 있어 동남아 국가들은 최선의 선택이다.</t>
  </si>
  <si>
    <t>1. 베트남에 진출을 준비하고 있는 기업의 임직원
2. 글로벌 경제환경변화에 대해 알고자 하는 임직원</t>
  </si>
  <si>
    <t>1. 베트남의 지리적, 인문학적 특성에 대해 알 수 있다.
2. 베트남의 시장환경 및 비즈니스 환경에 대해 알 수 있다.
3. 베트남의 시장가능성에 대해 이해하고 베트남진출 전략을 수립할 수 있다.</t>
  </si>
  <si>
    <t>싱가포르에 진출을 준비하고 있는 기업의 임직원
글로벌 경제환경변화에 대해 알고자 하는 임직원</t>
  </si>
  <si>
    <t>싱가포르의 지리적, 인문학적 특성에 대해 알 수 있다.
싱가포르의 시장환경 및 비즈니스 환경에 대해 알 수 있다.
싱가포르의 시장가능성에 대해 이해하고 싱가포르진출 전략을 수립할 수 있다.</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</si>
  <si>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</si>
  <si>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</si>
  <si>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1. 요양 직업의 윤리적 태도
2. 노인의 인권
3. 노화에 따른 변화와 질환
4. 노인성 질환 관리(1)
5. 노인성 질환 관리(2)
6. 노인의 영양 관리와 식사 관리
7. 신체활동 지원(1)
8. 신체활동 지원(2)
9. 신체활동 지원(3)
10. 의복 관리
11. 보행 돕기
12. 감염성 질환의 예방
13. 치매 대상자의 일상생활지원
14. 외출동행 및 일상 업무대행
15. 효과적인 의사소통
16. 여가활동의 돕기
17. 인지활동 지원
18. 응급상황 대처</t>
  </si>
  <si>
    <t>1. 베트남의 사회 및 문화 (1)-민족의 독립보다 더 귀한 것은 없다.
2. 베트남의 사회 및 문화 (2)-정감을 뜻하는 띤깜(Tinh Cam)문화 
3. 베트남의 정치 (1)-평균 나이 30세, 젊은 베트남
4. 베트남의 정치 (2)-베트남 유일의 정당, 베트남 공산당
5. 베트남의 경제 (1)-새롭게 한다, 도이머이(Doi Moi)정책
6. 베트남의 경제 (2)-베트남 주식투자의 키워드, 국영기업의 민영화
7. 베트남의 경제 (3)-의류와 신발의 글로벌 아웃소싱
8. 베트남의 경제 (4)-베트남의 국민기업, 삼성전자와 LG전자</t>
  </si>
  <si>
    <t>1. 싱가포르의 정치 (1)-호의적 독재국가
2. 싱가포르의 정치 (2)-권위주의 통치
3. 싱가포르의 사회 및 문화 (1)-다민족 복합 고령사회 
4. 싱가포르의 사회 및 문화 (2)-영어는 필수! 이중언어 정책
5. 싱가포르의 경제 (1)-아시아의 실리콘밸리!
6. 싱가포르의 경제 (2)-저출산 고령화를 이민정책으로 극복하다.
7. 싱가포르의 경제 (3)-싱가포르의 7대 경제발전 전략
8. 싱가포르의 경제 (4)-신남방정책! People, Prosperity, Peace</t>
  </si>
  <si>
    <t>인도네시아에 진출을 준비하고 있는 기업의 임직원
글로벌 경제환경변화에 대해 알고자 하는 임직원</t>
  </si>
  <si>
    <t>인도네시아의 지리적, 인문학적 특성에 대해 알 수 있다.
인도네시아의 시장환경 및 비즈니스 환경에 대해 알 수 있다.
인도네시아의 시장가능성에 대해 이해하고 인도네시아진출 전략을 수립할 수 있다.</t>
  </si>
  <si>
    <t>1. 태국에 진출을 준비하고 있는 기업의 임직원
2. 글로벌 경제환경변화에 대해 알고자 하는 임직원</t>
  </si>
  <si>
    <t>1. 태국의 지리적, 인문학적 특성에 대해 알 수 있다.
2. 태국의 시장환경 및 비즈니스 환경에 대해 알 수 있다.
3. 태국의 시장가능성에 대해 이해하고 베트남진출 전략을 수립할 수 있다.</t>
  </si>
  <si>
    <t>1. 인도네시아의 정치 (1)-아세안의 큰형
2. 인도네시아의 정치 (2)-무슬림 민주주의
3. 인도네시아의 사회 및 문화 (1)-다양성 속의 통합
4. 인도네시아의 사회 및 문화 (2)-정가는 No! 흥정하라!
5. 인도네시아의 경제 (1)-불균형 경제구조
6. 인도네시아의 경제 (2)-인프라개발 없이는 경제발전도 없다!
7. 인도네시아의 경제 (3)-자원부국
8. 인도네시아의 경제 (4)-포괄적경제동반자협정(CEPA)</t>
  </si>
  <si>
    <t>1. 태국의 사회 및 문화 (1)-자유의 나라, 불교의 나라
2. 태국의 사회 및 문화 (2)-미소의 나라, 음식의 나라
3. 태국의 정치 (1)- 국왕이 존경받는 입헌 군주제의 나라 
4. 태국의 정치 (2)-노란 셔츠와 빨간 셔츠의 대립
5. 태국의 경제 (1)-농업에서 제조업과 관광산업으로
6. 태국의 경제 (2)-태국 4.0, 이제는 4차 산업으로
7. 태국의 경제 (3)-Thai Kitchen to the World
8. 태국의 경제 (4)-한류가 꽃 피고 열매 맺는 태국</t>
  </si>
  <si>
    <t>의사소통</t>
  </si>
  <si>
    <t>조직문화</t>
  </si>
  <si>
    <t>기타</t>
  </si>
  <si>
    <t>4차 산업혁명</t>
  </si>
  <si>
    <t>재무/회계</t>
  </si>
  <si>
    <t>프레젠테이션</t>
  </si>
  <si>
    <t>인사/총무</t>
  </si>
  <si>
    <t>인사</t>
  </si>
  <si>
    <t>파워포인트</t>
  </si>
  <si>
    <t>보고서작성</t>
  </si>
  <si>
    <t>정보기술전략</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</si>
  <si>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</si>
  <si>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커뮤니케이션 전략이 필요한 임직원
 학습자
효과적인 조직운영 및 구성원 관리가 필요한 팀장 또는 중간관리 학습자
리더십 역량 향상을 원하는 예비 또는 신임 팀장</t>
  </si>
  <si>
    <t>에니어그램의 이론과 힘의 중심(장형, 가슴형, 머리형)에 관한 내용을 이해하고 성격 유형을 파악할 수 있다.
에니어그램의 유형별로 적용해야 할 커뮤니케이션 솔루션을 이해하고, 실제 소통 과정에 적용해볼 수 있다.
리더의 입장에서 팔로워의 유형을 에니어그램의 9가지 유형으로 구분하고 적절한 코칭방법을 익혀 내재된 잠재능력을 개발하고 발전시키도록 도움을 줄 수 있다.</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</si>
  <si>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</si>
  <si>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데이터를 기반으로 마케팅 효율 증가시켜라! 마케팅 성과를 개선하기 위한 비법, GA
현장에서 고객을 대면하던 시절에는 "우리 가게에 어떻게 오셨어요?"라고 물어보면 됐었지만, 디지털 환경으로 변화하는 현재에는 물어볼 곳이 없다? NO! '우리의 고객은 누구인가?', '어디에서 하는 것이 효과적일까?', '어떤 내용을 말해야 할까?' 마케팅을 하기 전에 해야 하는 이 세 가지 고민에 대한 답은 바로 데이터에 있다! 가장 많은 기업이 사용하고 있는 디지털 마케팅 툴인 구글 애널리틱스를 통해 디지털 마케팅의 성과를 개선시켜 보자!</t>
  </si>
  <si>
    <t>GA를 통해 디지털 마케팅의 성과를 개선시키고 싶은 마케터
데이터 기반 문제 해결 및 의사결정이 필요한 실무 담당자
마케팅 직군 구성원에게 업무 관련 인사이트를 주고 싶은 경영진</t>
  </si>
  <si>
    <t>데이터 분석의 중요성을 알고, 디지털 마케팅 성과 개선을 위한 인사이트를 얻을 수 있다.
구글 애널리틱스의 보고서를 이해하고, 이를 바탕으로 데이터를 분석할 수 있다.
유니버설 애널리틱스와 구글 애널리틱스 4의 차이를 이해하고, 구글 애널리틱스 4 변경으로 인한 이슈에 대응할 수 있다.
유니버설 애널리틱스와 구글 애널리틱스 4의 실습을 통해 실제 마케팅에 데이터 분석 스킬을 활용할 수 있다.</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</si>
  <si>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</si>
  <si>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개발자와 원활한 협업의 지름길, 비전공자를 위한 IT지식 A to Z! 
“개발자의 언어는 도통 이해하기 어렵다. 마치 외계어 같다.” 수많은 IT 기업, 그 속에서 일하는 IT 비전공자들의 외침! 서버, API, JSON, 클라, 커밋 등 IT 업계라면 당연히 쓰는 용어들이지만 이들에게는 너무나 어렵게 느껴진다. IT 비전공자들의 괴로움을 해결하기 위해 최대한 쉽고 재미 있게 IT 관련 지식을 알리고자 한다. 지금부터 개발자와 행복하게 협업하는 미래를 그려나가보자.</t>
  </si>
  <si>
    <t>개발자와 원활한 소통을 꿈꾸는 기획자
IT 비전공자지만 IT 지식을 알고 싶은 직장인
기획자 등 IT 직군 외 구성원에게 IT 지식을 심어주고 싶은 기업 경영진</t>
  </si>
  <si>
    <t>JAVA, API, DB, POST, GET, 파이썬, C언어 등 개발용어를 이해하여 개발자와 원활한 소통을 진행할 수 있다. 
다양한 IT 지식을 습득하여 IT 시장의 전체적인 큰 그림을 이해할 수 있다. 
IT 지식을 활용하여 새로운 비즈니스 전략 구축의 토대를 마련할 수 있다. 
실생활에 쓰이는 여러 IT기기의 원리를 파악하여 새로운 브랜딩 또는 마케팅 전략을 구축하는 데 활용할 수 있다. 
IT 업계에서 발생하는 기획자와 개발자의 커뮤니케이션 문제를 해결할 수 있다. 
다양한 IT 지식을 직접 교육시키는 프로그램을 계획할 수 있다.</t>
  </si>
  <si>
    <t>1. 굳이 IT를 내가 왜 배워야 하는데?
2. 프로그래밍 언어가 ‘언어’라고?
3. [운영체제] 컴퓨터 구매해보셨나요? 
4. [네트워크] 국민학교와 초등학교 시절 이야기
5. [서버] 도대체 우분투가 뭐죠?
6. [API] POST는 뭐고, GET은 뭐죠?
7. [API&amp;JSON] 요청과 응답을 주고 받을 때의 형식
8. [애플리케이션 - 웹] 애플리케이션과 웹의 차이 
9. [애플리케이션 – 웹, 웹 브라우저] 웹 개발하다가 못해 먹겠다고 말하는 이유
10. [데이터베이스 1] 데이터는 대체 뭘까요?
11. [데이터베이스 2] 클라가 들고 있다는 게 뭐죠?
12. [데이터베이스 3] 다양한 데이터의 세상 
13. [프레임워크와 라이브러리&amp;Git] 라이브러리? 도서관을 말하는 건가요?
14. [기획, 디자인 노하우] 왜 말을 저렇게 하지.. 둘이 싸웠나? 
15. [내 삶의 무기가 되는 IT] API 문서를 통해 얻는 힌트들</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</si>
  <si>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</si>
  <si>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광고 마케팅의 트렌드를 파악하여 적용하고자 하는 제품, 서비스 마케팅 담당자 혹은 브랜드 관리자 
스마트시대의 마케팅 트렌드를 파악하고 업무에 반영하고자 하는 마케팅 관련 담당자 혹은 실무자</t>
  </si>
  <si>
    <t>광고 기술과 경험의 확장, 인공지능이 바꾼 광고세상, 개인 맞춤형 광고의 진화, 프로그래매틱 광고 기술에 대해 이해할 수 있다. 
제4차 산업혁명 시대에 혁신 기업들이 플랫폼 비즈니스에 집중하는 방법과 미디어환경에서의 공유경제 및 구용경제의 가능성을 파악할 수 있다. 
온라인 광고와 온라인 동영상 광고를 통한 디지털 광고의 중요성을 파악하고 업무에 응용할 수 있다.</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</si>
  <si>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파사드</t>
  </si>
  <si>
    <t>비전공자도 코딩하게 만드는 가장 쉬운 프로그래밍 언어, Python!
Python은 프로그래밍 언어의 한 종류입니다. 문법이 쉽고, 간단하기 때문에 누구나 배우고 익힐 수 있으며, 생산성이 높고, 빠른 구현이 가능합니다. 이러한 장점에도 불구하고, 전문가만 다룰 수 있는 영역으로 생각되어 비전공자들은 진입장벽이 높게 느껴집니다. 
본 과정에서는 Python 환경설정부터 Python 프로그래밍의 기초 개념, 라이브러리, 언어의 사용 등을 실습 기반으로 제시하여 비전공자도 쉽게 익히고, 업무에 활용할 수 있도록 내용을 구성하였습니다.</t>
  </si>
  <si>
    <t>1. Python을 처음 시작하는 프로그래밍 입문자
2. 응용프로그램 개발 및 데이터베이스 관리 업무를 시작하는 실무자
3. 프로그래밍으로 업무를 효율적으로 하고자 하는 모든 직장인</t>
  </si>
  <si>
    <t>1. Python 개발환경을 구축하고, 기본 구조를 이해할 수 있다. 
2. Python 언어의 기본문법, 리스트(list), 튜플(tuple), 셋(set), 딕셔너리(dictionary) 함수 사용법을 익힐 수 있다.
3. 제어문, 반복문 등을 통해 코드를 제어하는 방법을 습득하고, 자료형을 통해 데이터를 다루는 방법을 파악할 수 있다. 
4. Python의 내장 형식과 함수들을 연습해서 간단하고, 반복적인 업무를 코드로 작성할 수 있다.</t>
  </si>
  <si>
    <t>1. 파이썬이란
2. 파이썬 개발 환경 구성
3. 파이썬 프로그래밍의 기초(기본 자료형)
4. 파이썬 자료 구조 이해
5. 리스트 자료형
6. 튜플 자료형
7. 딕셔너리 자료 구조
8. 집합 자료 구조
9. 불(boolean) 자료형, 변수 관리
10. 프로그램 제어(제어문)
11. 조건문 if문
12. while문
13. for문
14. 함수 사용
15. 파일 다루기
16. 객체지향 언어 이해</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</si>
  <si>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구축해보자.</t>
  </si>
  <si>
    <t>구독경제/구독 서비스에 대해 알고 싶은 직장인
구독 서비스를 출시하고자 하는 마케터/기획자 
구독 서비스를 새로운 비즈니스 모델로 구상 중인 임직원</t>
  </si>
  <si>
    <t>우리 기업이 가진 상품을 분석하여 구체적인 구독 서비스 전략을 구축할 수 있다. 
구독 서비스를 기획하여 우리 기업만이 가진 독창적인 브랜딩을 창조해 낼 수 있다. 
고객의 니즈에 맞는 큐레이션 기획을 구상할 수 있다. 
MZ세대를 위한 ‘경험’에 기반한 서비스/상품을 출시할 수 있다. 
우리 기업 맞춤의 구독 서비스 방향을 설계할 수 있다. 
구독 기반의 새로운 비즈니스 모델을 구축할 수 있다.</t>
  </si>
  <si>
    <t>1. 사지 않고 살아가는 신인류가 등장한다
2. 매주 새롭게! 스타일리스트가 추천하는 의류 구독 서비스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</si>
  <si>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회계는 단순하게 말해 “돈으로 표현된 한 개인이나 어떤 단체의 활동”이다. 사람들은 기업회계의 결과물인 재무제표로 한 기업의 활동을 이해하고 경영성과분석 및 개선사항을 파악할 수 있으므로 회계분석능력을 갖추는 것은 관리자로 성장하기 위한 필수 능력이다. 본 과정을 통해 회계분야에 대한 기초지식 및 관리능력을 갖출 수 있다.</t>
  </si>
  <si>
    <t>기업의 회계업무에 대한 체계적인 이해가 필요한 실무자 및 관리자
회계원리부터 시작되는 기초 실무지식을 습득하고자 하는 실무담당자 
체계적인 이론 수업이 필요한 재경부서 담당자</t>
  </si>
  <si>
    <t>기업의 재경부서 책임자들이 회계의 이론을 갖출수 있도록 한다.
기업의 회계 업무를 수행, 관리할 수 있도록 한다.</t>
  </si>
  <si>
    <t>1. 회계 첫걸음 (1)-회계란 무엇인가?
2. 회계 첫걸음 (2)-자산=부채+자본
3. 회계 첫걸음 (3)-거래를 완벽하게 기록하는 복식부기
4. 회계장부(1)-차변은 왼쪽, 대변은 오른쪽
5. 회계장부(2)-회계장부가 올바르게 기록되었는지를 점검하자!
6. 결산(1)-현금주의보다는 발생주의가 좋은 이유
7. 결산(2)-선수금은 수익인가? 부채인가?
8. 결산(3)-월급날이 아니여도 급여 비용을 기록하는 이유는?
9. 결산(4)-회계장부에서 재무제표를 만들어 보자
10. 재무상태표의 이해(1)-SK텔레콤에 선급비용이 많은 이유
11. 재무상태표의 이해(2)-상기업은 상품, 제조업은 제품
12. 재무상태표의 이해(3)-에어비앤비의 핵심자산은 무엇일까?
13. 재무상태표의 이해(4)-메가스터디와 넷플릭스의 착한부채
14. 재무상태표의 이해(5)-배당을 얼마만큼 받을 수 있을까요?
15. 포괄손익계산서(1)-영업이익과 당기순이익의 차이는 무엇일까요?
16. 포괄손익계산서(2)-대형마트와 온라인 쇼핑몰의 매출이 다른 이유</t>
  </si>
  <si>
    <t>대한민국 평범한 직장인도 해외 MBA로 커리어 체인지!
해외 MBA가 해외 유학파나 고스펙 상위권자에게만 열린 길이 아님을 몸소 증명한 강사의 경험담과 노하우! 
해외 MBA에 입학하기 위한 준비 과정, 합격 이후 마주하게 될 현실적인 이야기, 해외 MBA 이후 커리어 업그레이드 요령과 달라진 삶 등 
해외 MBA를 준비하거나 막연히 생각만 하는 사람들이 궁금해하는 내용을 모아 친절하고 진솔하게 전한다.
커리어 체인지를 꿈꾼다면? 현실적인 해외 MBA의 명과 암 소개  
나를 위한 투자 혹은 도박이 될 수 있는 해외 MBA! 도전이 고민된다면 이 강의가 필요하다. 해외 MBA 준비 이전에 알아두어야 할 것들과 계획을 짜는 단계에서 생각해봐야 할 부분들까지 당신이 마주칠 현실적인 상황과 문제를 먼저 경험한 선배로서 솔직하게 소개한다. 
나도 할 수 있을까? 맨몸으로 부딪혀 얻은 합격 비결 대방출 
해외 MBA 도전을 결정해도 합격이 쉽지 않다! 실제 MBA 입학 준비에 돌입하면서부터 시작될 시험과 레주메, 에세이 작성법, 인터뷰 준비에 필요한 사항들까지! 해외 MBA 어드미션과 컨설팅을 진행 중인 강사의 노하우를 아낌없이 나눈다.
합격만 하면 꽃길? 해외 MBA 출신으로 성공하기 위한 조언   
해외 MBA가 끝나도 끝난 게 아니다! 커리어 체인지에 성공하는 것, 현지 취업으로 인생 전체를 재구상하는 것까지 생각한다면 MBA 이후도 제대로 설계해야 한다. 강사는 MBA 합격 이후 현지 기업에 취업하기까지 어떠한 것들을 챙기고 살펴야 하는지 알려준다.</t>
  </si>
  <si>
    <t>해외 MBA로 커리어 업그레이드를 희망하는 직장인 
해외 MBA 도전에 관심이 있는 직장인
해외 MBA 합격 노하우를 얻고 싶은 직장인</t>
  </si>
  <si>
    <t>해외 MBA를 통해 나의 커리어를 발전시키는 방법을 모색할 수 있다.
글로벌 비즈니스에 대한 관심도를 높이고, 보다 거시적인 관점에서 나의 역량에 대해 고민하는 기회를 가질 수 있다.
해외 MBA에 대한 고민과 관심을 현실적인 시각에서 바라보아 효과적으로 해소할 수 있다.</t>
  </si>
  <si>
    <t>1. 해외 MBA 도전, 할까 말까?
2. 뭐부터 준비해야 하지?
3. GMAT과 TOFEL 점수
4. MBA 영문 레주메
5. 어드미션 에세이
6. 추천서와 인터뷰
7. MBA에 합격하다!
8. MBA를 마치다!</t>
  </si>
  <si>
    <t>언택트 시대에서 요구되는 전자상거래의 조건을 확인하고 학습할 수 있다.</t>
  </si>
  <si>
    <t>전자상거래 담당자
온라인 쇼핑몰 담당자
온라인 마케팅 담당자
E-Business 전략 및 마케팅 담당자</t>
  </si>
  <si>
    <t>e-비즈니스를 위해 디지털 트랜스포메이션, 언택트 비즈니스 등의 시장 트렌드를 파악할 수 있다. 
e-비즈니스 사업 전략 및 마케팅 전략을 수립할 수 있다. 
디지털 플랫폼 상에서 고객을 유입 및 구매전환을 유도할 수 있다. 
O2O 비즈니스를 이해할 수 있다.</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</si>
  <si>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사례(관련 사례 분석하기)</t>
  </si>
  <si>
    <t>블록체인 기술을 이용해서 디지털 자산의 소유주를 증명하고, 모바일 미술을 비롯한 그림, 사진, 글, 영상, 음악 등을 전 세계인에게 판매하는 혁신적인 방법인 NFT(Non-fungible token, 대체 불가능 토큰)에 대해 학습할 수 있는 과정</t>
  </si>
  <si>
    <t>NFT의 트렌드를 파악하고 자사의 성공적인 도입을 원하는 임직원 
블록체인과 메타버스 및 NFT에 대한 체계적인 이해와 활용 방안이 필요한 임직원 
NFT에 관심 있는 전 임직원</t>
  </si>
  <si>
    <t>NFT의 개념과 특성에 대해 학습할 수 있다. 
콘텐츠를 제작하여 NFT를 발급할 수 있다. 
NFT 시대에 등장할 새로운 산업을 예측할 수 있다.</t>
  </si>
  <si>
    <t>1. P2P에서 블록체인으로
2. 문제의 서막 대안의 등장
3. 크리에이터 시대의 현실과 돌파구
4. 새로운 지갑 새로운 자산
5. 탈중앙화 금융(DeFi)
6. 위변조 확인 기술
7. 트랜잭션
8. 다양한 프로토콜
9. 다양한 증명 기술
10. 분산신원증명
11. 디앱(DApp)의 이해
12. 이더리움 플랫폼
13. 솔리디티
14. 스마트 컨트랙트
15. 오라클 문제와 대안
16. NFT 기반의 콘텐츠 비즈니스 시장
17. DAO의 역할과 활약
18. 크립토 게임
19. 메타버스 세계에 등장한 NFT
20. NFT 따라하기</t>
  </si>
  <si>
    <t>METAVERSE is coming! 
지금 메타버스 시대라고 해도 과언이 아닐 정도로 연일 미디어 매체들은 관련 뉴스들을 쏟아내고 있다. 
구글, 페이스북, 마이크로소프트 등 빅테크 기업들 또한 앞다퉈 메타버스에 투자하고 있다. 
도대체 메타버스가 무엇이길래 많은 주목을 받는 것일까? 
과거 우리 일상에 나타난 컴퓨터, 인터넷, 그리고 스마트폰의 등장처럼 메타버스도 새로운 삶의 지평을 여는 것일까? 
비대면 시대의 메가트렌드이자 뉴노멀로 급부상하고 있는 메타버스! 지금부터 메타버스에 올라타서 새로운 가능성과 기회를 탐색해보도록 하자!</t>
  </si>
  <si>
    <t>메가트렌드 ‘메타버스’의 모든 것을 알고 싶은 구성원 
메타버스를 비즈니스 전략에 활용하고자 하는 구성원 
새로운 비즈니스 모델을 구축하고자 하는 임직원 
메타버스를 MZ세대와의 소통공간으로 활용하고자 하는 마케터</t>
  </si>
  <si>
    <t>메타버스 로드맵의 네 가지 시나리오를 통해 뜬구름 같았던 메타버스의 개념을 정립할 수 있다. 
빅테크 기업들의 다양한 메타버스 사업 사례를 파악하여 현업에 적용할 수 있다. 
여러 산업 분야에서 메타버스를 활용하는 방안들을 통해 구체적인 비즈니스 전략을 구축할 수 있다. 
급변하는 비즈니스 환경 속에서 하나의 뉴트렌드 ‘메타버스’에 대한 기본 지식을 함양하여 업무에 활용할 수 있다. 
MZ세대와의 소통공간으로서 메타버스를 활용하여 마케팅을 펼칠 수 있다.</t>
  </si>
  <si>
    <t>1. 왜 지금 메타버스인가
2. 메타버스란 무엇인가 
3. 메타버스의 역사 
4. 현실과 가상의 경계가 무너진 세대의 출현
5. 메타버스 정복을 꿈꾸는 혁신기업들의 다양한 시도 1 
6. 메타버스 정복을 꿈꾸는 혁신기업들의 다양한 시도 2
7. 메타버스의 핵심 기술
8. 메타버스를 활용한 산업의 미래 1
9. 메타버스를 활용한 산업의 미래 2
10. 메타버스가 만드는 일하는 방식의 미래 
11. 메타버스의 가상경제 
12. 무한한 기회의 땅, 메타버스로의 항해를 시작하라</t>
  </si>
  <si>
    <t>당신의 삶을 바꾸는 디딤돌 ‘문해력‘. 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t>
  </si>
  <si>
    <t>모든 학습자</t>
  </si>
  <si>
    <t>자신의 문해력 수준을 객관적으로 체크하여 업무 처리 과정에서 어려웠던 점을 되짚어볼 수 있다.  
문해력 향상을 통해 업무 처리 속도를 높여 업무 효율성을 향상시킬 수 있다. 
보고서 등 업무 관련 문서를 어려움 없이 수월하게 작성할 수 있다.
새로운 어휘, 구성 능력 등을 통해 기획력을 향상시킬 수 있다.
고객사와의 커뮤니케이션을 원활하게 수행할 수 있다. 
문해력이 떨어지는 구성원에게 실질적인 솔루션을 제시할 수 있다.</t>
  </si>
  <si>
    <t>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t>
  </si>
  <si>
    <t>글 근육 단단히 키우는 PT 시리즈! 문해력 PT를 끝냈다면 이제 글쓰기 PT로 강한 글 쓰기!
문해력 PT를 통해 문해력을 단단하게 키운 당신. 이번에는 당신의 글쓰기 근육을 강하게 키우는 글쓰기 PT시간이다. 글쓰기는 일생을 살아가는 데 있어 반드시 키워야 할 능력이다. 친구들과 나누는 메신저에도, 나의 일상을 공유하는 SNS에도, 기획서/보고서와 이메일을 업무시간에도 글쓰기는 필수다. 지금부터 글쓰기를 통해 업무 능률을 향상시키고 새로운 나를 발견하고 워라밸을 실현하는 순간을 맞이해보자.</t>
  </si>
  <si>
    <t>글쓰기 능력을 갖추고 싶은 직장인
기획서/보고서/이메일 등 업무에 필요한 글쓰기 역량을 강화하고 싶은 직장인
글쓰기를 통해 생각을 정리하고 스트레스를 관리하고 싶은 직장인</t>
  </si>
  <si>
    <t>실무에 필요한 다양한 글쓰기 능력을 함양하여 전문성 있게 업무를 진행할 수 있다. 
이메일 등으로 핵심적이고 정확한 내용 전달을 통해 직장 동료, 고객사와 원활한 커뮤니케이션을 할 수 있다.  
기획서 등 글쓰기 업무를 업무 시간 내에 설득력 있게 작성할 수 있다. 
짜임새 있는 보고서 작성을 통해 업무 성과를 높일 수 있다.
글쓰기 활동을 통해 나를 돌아보고 생각을 정리하여 업무 스트레스를 관리할 수 있다.</t>
  </si>
  <si>
    <t>1. 강한 문장을 쓰기 위한 준비운동 START!
2. [기초 체력 다지기] 글감이 마르지 않는 환경 설정
3. [기초 체력 다지기] 나도 모르게 끌리는 제목 짓기
4. [기초 체력 다지기] 매일 글쓰기 루틴: 하루 10분 필사
5. [부위별 큰 근육 키우기] 오감 묘사와 대화체로 글에 생기 불어넣기
6. [부위별 큰 근육 키우기] 말하듯이, 그리고 창의적으로 쓰기 
7. [섬세한 잔근육 만들기] 설득력을 더하는 글쓰기 기술
8. [섬세한 잔근육 만들기] 깔끔한 글을 만드는 2단계 퇴고법 
9. [강한 문장 써먹기] 업무 능률을 높이는 기획서, 이메일 작성법 
10. [강한 문장 써먹기] 작가가 되는 첫걸음, 브런치 작가 도전</t>
  </si>
  <si>
    <t>빅데이터 수집과 통계의 핵심, R프로그래밍! 
우리는 스마트 정보기기를 통해 수많은 정보를 양산하고 동시에 접하고 있습니다. 그리고 빅데이터에 숨겨진 지식과 원하는 성과를 찾아 효과적으로 사용하고자 합니다. 또한 전문가에게 한정되어 있던 데이터 분석과 관리에 대한 기술은 개개인에게 요구되는 필수 역량이 되었습니다. 본 과정에서는 R프로그래밍을 이용해 누구나 빅데이터 분석을 할 수 있도록 데이터의 기본적인 개념, R의 유용한 함수와 패키지, 데이터 분석 실습을 담았습니다.</t>
  </si>
  <si>
    <t>1. 전산시스템 및 데이터 관리 담당자
2. 마케팅 정보 수집 및 분석자
3. 빅데이터 수집 및 분석을 효율적으로 진행하고 싶은 현업 종사자</t>
  </si>
  <si>
    <t>1. R을 통한 데이터 스크래핑 기법과 크롤링 기법을 익혀 원하는 데이터를 추출할 수 있다.
2. R을 활용하여 데이터 분석 방법을 익히고 통계자료로 만들 수 있다.  
3. 다양한 타입의 자료를 수집하여 비즈니스 관점으로 활용할 수 있다.</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</si>
  <si>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</si>
  <si>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빅데이터의 분석과 도출의 연결고리, Python!
4차 산업혁명 이후 '앞으로 100년은 빅데이터의 싸움'이라는 말이 나올 정도로 빅데이터의 관리, 분석, 활용 등의 중요성이 높아졌습니다. 빠른 시간 안에 정확한 정보를 수집하고, 효과적으로 분석할 수 있는 기술력은 직장인의 필수 역량이 되고 있습니다. 본 과정에서는 빅데이터 분석에 필요한 핵심 Python 문법을 살펴보고, 다양한 예제를 통해 빅데이터 파일 처리 및 시각화 방법 등을 제시하였습니다.</t>
  </si>
  <si>
    <t>1. 응용프로그램 개발 및 데이터베이스 관리 업무를 시작하는 실무자
2. 프로그래밍으로 업무를 효율적으로 하고자 하는 모든 직장인
3. 빅데이터 분석을 통해 실무활용이 필요한 모든 임직원</t>
  </si>
  <si>
    <t>1. 데이터 사이언스의 중요성을 이해하고, 데이터 분석에 필요한 Python 라이브러리를 파악할 수 있다.  
2. 데이터를 분석할 수 있는 Python 함수를 익힐 수 있다.
3. Pandas를 사용해서 데이터를 수집하고, 분석할 수 있다.
4. 의사결정을 위해 분석한 데이터를 차트로 시각화하고, 자료화할 수 있다.</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</si>
  <si>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</si>
  <si>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본 학습과정을 통해 의료기관 종사자 모두가 의료산업 변화를 이해하고, 만족을 넘어 고객감동을 이끌어 내는 의료서비스를 위한 진정한 전문가로 거듭나기 위하여 실천 할 수 있도록 돕고, 의료감정 노동자가 행복한 병원 만들기에 동참이 가능하게 하기 위함이다.</t>
  </si>
  <si>
    <t>의료기관 종사자 전체</t>
  </si>
  <si>
    <t>4차 산업혁명과 의료산업 변화를 이해할 수 있다.
의료서비스를 위한 효과적인 커뮤니케이션에 대해 알고 실천할 수 있다.
내부고객갈등에 대해 이해하고 갈등관리가 가능하다.
리더십에 대해 이해하고 팀워크와 팀리더십을 발휘할 수  있다.
인간관계에 대해 이해하고 행복한 인간관계 전략을 실천할 수 있다.
접점별 고객관리에 대해 알고 접점고객관리가 가능하다.
환자와 직원이 행복한 병원 만들기에 대해 알고 긍정적인 동참이 가능하다.</t>
  </si>
  <si>
    <t>1. 4차 산업혁명과 의료산업의 변화
2. 의료기관 환자 경험관리
3. 의료기관 환자 경험관리 사례
4. 병원 조직문화의 특성
5. 고객만족을 향한 병원의 경쟁력
6. 인간관계와 의사소통
7. 인간관계와 치료적 관계 이해하기
8. 의료 커뮤니케이션, 치료적 의사소통 기법
9. 행복한 병원을 만드는 커뮤니케이션
10. 병원 서비스 고객접점
11. 대상자별 치료적 언어로 소통하기
12. 병원에서의 전화 커뮤니케이션
13. 의료의 질 향상을 위한 조직문화 디자인
14. 나와 병원의 동반성장과 비전 공유
15. 모두가 행복한 병원 만들기
16. 행복한 병원을 만드는 리더십
17. 팀워크와 팀리더십
18. 행복한 병원을 만드는 관계형성
19. 자존감 높여주기, 직무만족 높여주기
20. 행복한 병원을 만드는 인간관계 전략</t>
  </si>
  <si>
    <t>투자가 아닌 비즈니스로 새로운 부의 기회를 잡아라! NFT 비즈니스는 이제부터 시작이다.
NFT가 대중의 관심을 받았던 시기는 유동성의 시대였다. 그러나 크립토 겨울이 오면서 NFT는 오히려 폭락할 수 있는 투자 거리로 변모하고, 대중의 관심에서 멀어지게 되었다. 이제는 생각을 전환할 때다. 투자가 아닌 비즈니스로, 디지털 콘텐츠의 소유 증명 기술인 NFT를 응용해야 할 때가 온 것이다. NFT 비즈니스는 이제 시작인 만큼 초창기에 자리 잡으면 차원이 다른 부와 성공에 다다를 수 있다. 이제 나만의 NFT 비즈니스를 찾아서 다가올 미래에 단단히 대비하자.</t>
  </si>
  <si>
    <t>NFT에 대해 객관적으로 알고 싶은 직장인
자신의 비즈니스에 NFT를 적용하고 싶은 실무 당담자
NFT를 활용한 디지털 세계 비즈니스에 대한 인사이트를 얻고 싶은 경영진</t>
  </si>
  <si>
    <t>NFT가 가지고 있는 내재적 가치를 이해하고, 이를 효과적으로 활용할 수 있다.
NFT에 대한 기본적인 이해를 바탕으로, 비즈니스에 적용할 인사이트를 도출할 수 있다.
NFT 비즈니스를 유형별로 나누어 이해하고, 이를 자신의 조식에 적용할 수 있다.
NFT 비즈니스의 미래 전망을 살펴보고, 새로운 NFT 비즈니스를 설계할 수 있다.</t>
  </si>
  <si>
    <t>1. NFT에는 도대체 어떤 가치가 있는 것일까?
2. 짧지만 결코 짧지 않은 NFT의 궤적
3. NFT의 기술적 이해와 그에 따른 NFT 비즈니스의 핵심 파악
4. NFT 비즈니스 1: NFT 마케팅
5. NFT 비즈니스 2: 컬렉터블 마케팅
6. NFT 비즈니스 3: 디지털 세계의 굿즈나 아이템
7. NFT 비즈니스 4: NFT 거래소와 보증서 개념
8. NFT 비즈니스 5: 금융권의 메타버스 대응과 디파이
9. NFT 비즈니스 6: 회원권 개념의 유틸리티 NFT 
10. NFT 비즈니스 7: STO 형식과 크라우드 펀딩 형식의 NFT
11. NFT 비즈니스 8: NFT의 IP, 세계관과 스토리 활용 비즈니스
12. NFT 비즈니스의 유형별 정리와 미래 전망</t>
  </si>
  <si>
    <t>의료법 전반에 대한 중요 핵심 지식을 선택형 시뮬레이션 플립러닝 방식으로 배우가 선택해야 하는 답변에 따라 제공되는 스토리로 학습의 재미요소를 가미하여 강의를 구성
실무에 적용할 수 있는 핵심 내용을 중심으로 강의를 구성했으며 시뮬레이션 형식 강의가 끝난다음 애니메이션 방식으로 플립러닝 방식의 학습 설계를 도입해 핵심 내용에 대한 집중도를 높일 수 있도록 구성
애니메이션 및 시나리오 구성의 강의법으로 지루하지 않게 학습을 진행할 수 있으며, 사전진단 및 선택형 시뮬레이션의 학습 진행 결과를 개별화 맞춤화 계산하여 심화학습 및 학습요약 중 필요한 사항으로 제공하고, 중간평가 이후 추가 맞춤형 보충강의를 제공하도록 구성됨</t>
  </si>
  <si>
    <t>실무에 중요한 핵심적인 능력을 사례 중심 및 고시 중심으로 학습한다.
의료법, 의료법 시행령, 의료법 시행규칙 및 판례르 중심으로 전반적으로 학습한다</t>
  </si>
  <si>
    <t>1. 의료법 총칙 및 의료인
2. 의료인-자격과 면허1
3. 의료인-자격과 면허2
4. 의료인-자격과 면허3
5. 의료인-권리와 의무
6. 의료기관-의료기관의 개설1
7. 의료기관-의료기관의 개설2
8. 의료기관-의료기관의 개설 및 의료법인
9. 의료광고
10. 감독-1
11. 감독-2
12. 벌칙
13. 의료법 시행령-1
14. 의료법 시행령-2
15. 의료법 시행령-3
16. 의료법 시행령-4
17. 의료법 시행규칙-1
18. 의료법 시행규칙-2
19. 의료법 시행규칙-3
20. 의료법 시행규칙-4
21. 의료법 시행규칙-5
22. 의료법 시행규칙-6
23. 의료법 시행규칙-7
24. 의료법 시행규칙-8
25. 의료법 시행규칙-9
26. 의료법 시행규칙-10
27. 의료법 시행규칙-11
28. 의료법 시행규칙-12
29. 의료법 시행규칙-13
30. 의료법 시행규칙-14</t>
  </si>
  <si>
    <t>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t>
  </si>
  <si>
    <t>HRD 부서의 관리자 및 실무자
조직 및 부서의 인사관리가 필요한 관리자
평가체계 혹은 평가 프로세스 재설계가 필요한 부서장 및 담당자</t>
  </si>
  <si>
    <t>평가제도의 설계와 재설계 프로세스 및 개선방안을 이해할 수 있다. 
평가오류에 대한 진단을 통한 개선방안을 마련할 수 있다.
평가의 타당성과 신뢰성을 확보하고, 평가의 공정성 제고 및 평가결과 수용성을 증진하는 인사평가체계를 수립할 수 있다.</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</si>
  <si>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</si>
  <si>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전세계적으로 자금세탁방지 규정에 대한 감시가 강화되고 있는 추세에 발맞추어  한국도 2021년 3월 25일부터 개정된 법률이 시행중에 있다. 본과정은 이러한 자금세탁방지제도의 주요내용을 다루며 자금세탁방지에 관한 업무규정의 가이드라인을 맞춘 강의로 누구나 이해할 수 있는 알기 쉬운 강의이다.</t>
  </si>
  <si>
    <t>자금세탁방지제도에 영향을 받는 기업의 임직원
자금세탁방지제도의 적용사례 및 적용대상에 대해 알고자 하는 임직원</t>
  </si>
  <si>
    <t>자금세탁방지제도의 주요개념에 대해 알 수 있다.
2021년 3월 25일부터 개정된 특정 금융거래정보의 보고 및 이용 등에 관한 법률의 주요내용을 알 수 있다.
자금세탁방지제도의 주요정책과 업무처리절차에 대해 알 수 있다.</t>
  </si>
  <si>
    <t>1. 자금세탁방지등에 관한 법규 및 제도의 주요내용 (1)
2. 자금세탁방지등에 관한 법규 및 제도의 주요내용 (2)
3. 자금세탁방지등과 관련된 내부정책 및 절차
4. 의심되는 거래의 유형 및 최근 동향
5. 의심거래보고 및 고액현금거래보고 업무처리 절차
6. 고객확인제도 업무처리 절차(1)
7. 고객확인제도 업무처리 절차(2)
8. 고객확인제도 업무처리 절차(3)
9. 고객이 가상자산사업자인 경우 업무처리 절차
10. 사례연구-금융업 및 특정비금융업의 자금세탁 취약점
11. 사례연구-은행업등의 자금세탁 취약점 사례
12. 사례연구-보험업의 자금세탁 취약점 사례
13. 사례연구-보험업의 자금세탁방지제도 적용사례
14. 사례연구-금융투자업의 자금세탁 취약점 사례
15. 사례연구-여신전문금융업의 자금세탁 취약점 사례
16. 사례연구-전자금융업의 자금세탁 취약점 사례</t>
  </si>
  <si>
    <t>본 과정은 디지털 융합의 핵심 기술인 메타버스에 대한 기초지식을 학습할 수 있는 과정입니다.</t>
  </si>
  <si>
    <t>메타버스의 핵심 요소 및 구성 기술을 알아보고 개념 및 특징을 파악한다.
비즈니스 분야에서 활용되고 있는 메타버스의 동향과 사례를 살펴본다.
실감형 콘텐츠의 제작을 위한 기초 요소 및 개발 도구를 파악하여 개념 및 특징을 알아본다.
실감형 콘텐츠의 인터랙션 요소와 휴먼팩터의 개념을 파악하고 가이드라인의 권고 사항을 살펴본다.</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</si>
  <si>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</si>
  <si>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의료기관, 요양기관 종사자가 알아야 할 고객만족 서비스의 개념과 실천 방향에 대해 알려준다.
본 교육은 고객중심경영 정신을 토대로 고객과의 관계를 강화하고 고객과 더욱 친밀한 커뮤니케이션을 할 수 있도록 안내하고, 
고객과 함께 성장하는 의료기관으로 갈 수 있는 이정표를 제시한다.</t>
  </si>
  <si>
    <t>보건, 의료기관 종사자
고객 접점, 고객 관계 및 고객서비스 업무 담당자</t>
  </si>
  <si>
    <t>의료기관 종사자로서 고객에게 의료기관의 서비스를 제대로 안내하고 서비스 할 수 있다. 
고객의 감정을 이해하고 고객 만족을 시킬 수 있다.
고객 만족을 위한 병원 내 매뉴얼 기획 및 교육과정을 기획할 수 있다.</t>
  </si>
  <si>
    <t>1. 의료산업 패러다임의 변화
2. 의료기관의 고객 개념과 진료 서비스
3. 서비스의 이해
4. 고객 관계와 서비스
5. 고객 서비스 매뉴얼 (고객매뉴얼 관리하기)
6. 고객 상담 스킬 1 (온라인 상담하기)
7. 고객 상담 스킬 2 (전화 상담하기)
8. 고객 상담 스킬 3 (진료 후 상담하기)
9. 예약 관리 1 (온라인 예약 관리하기)
10. 예약 관리 2 (오프라인 예약 관리하기)
11. 예약 관리 3 (예약일정 관리하기)
12. 대기고객 관리 (대기고객 관리하기)
13. 안전 및 위생 관리 (안전 및 위생 관리하기)
14. 병원 이미지 메이킹 (병원 이미지 관리하기)
15. 고객 중심의 서비스와 본원적 경쟁전략
16. 서비스의 과학적 접근
17. 서비스의 경영학적 접근
18. 서비스의 행동경제학적 접근
19. 이기는 대화, 져주는 대화
20. 져주는 대화의 요령
21. 호감을 얻는 커뮤니케이션
22. 커뮤니케이션에서 가장 중요한 진정성
23. 따뜻한 고객 맞이
24. 친근한 공감대 형성
25. 효과적인 서비스 설명
26. 서비스 구매제안
27. 고객 배웅
28. 고객 만족도 조사 (고객만족도 조사하기)
29. 고객 중심 조직 구축 (직원 CS 교육하기)
30. 소통하는 조직 구축 (팀워크향상 프로그램 기획하기)</t>
  </si>
  <si>
    <t>직업능력개발훈련기준(NCS) 사무행정의 능력단위를 체화할 수 있는 핵심강의로서, NCS 학습모듈을 기반으로 한 학습내용 및 NCS 집필진의 직무 활용팁 강의를 통해 사무행정 능력자로 거듭날 수 있습니다.</t>
  </si>
  <si>
    <t>사무행정 실무 능력 함양을 원하는 전직원</t>
  </si>
  <si>
    <t>부서 내⋅외부에서 요청된 문서를 작성하기 위하여 내용을 계획하고 자료를 조사⋅정리⋅편집하여 목적에 맞는 문서를 완성할 수 있다.
문서를 효율적으로 활용하기 위하여 문서관리규정에 따라 문서를 수⋅발신, 정리 및 보관할 수 있다.
업무와 관련된 자료를 수집⋅분석하고 안전하게 관리하여 관련 부서에 제공함으로써 업무에 활용할 수 있다.
원활한 회의 진행을 위하여 사전 준비, 운영 보조, 회의후 정리 등과 관련한 업무를 수행할 수 있다.
내⋅외부 업무 협력 요청사항을 접수하고, 내부의 원활한 업무 진행을 위해 구성원들을 지원할 수 있다.
사무기기 운용, 사무물품 관리, 사무환경 유지, 네트워크 관리 지원 등의 업무를 실행할 수 있다.</t>
  </si>
  <si>
    <t>1. 문서작성 계획하기
2. 자료 조사 및 정리 방법 파악하기
3. 문서 완성하기
4. 문서 수ㆍ발신하기
5. 문서 정리하기
6. 문서 보관ㆍ보존하기
7. 자료 수집하기
8. 자료 분석ㆍ가공ㆍ활용하기
9. 회의 준비하기
10. 회의 운영 보조하기
11. 업무 접수하기
12. 업무 지원하기 및 부서 일정 관리하기
13. 사무기기 운용하기
14. 사무물품 관리하기
15. 사무환경 유지하기
16. 사무행정 직무 이해
17. 조직문화 관리
18. 업무처리 규정
19. 업무 커뮤니케이션 1
20. 업무 커뮤니케이션 2
21. 공문서 작성 실무
22. 보고서 작성 실무
23. 회의문서 작성 실무
24. 회의 및 워크샵 운영 실무
25. 데이터 관리를 위한 협업 도구 1
26. 데이터 관리를 위한 협업 도구 2
27. 데이터 관리를 위한 협업 도구 3
28. 데이터 분석 및 활용
29. 스마트폰 어플을 활용한 업무처리
30. 사외 웹 사이트를 활용한 업무처리</t>
  </si>
  <si>
    <t>4차 산업혁명의 흐름과 미래에 대해 이해할 수 있다.</t>
  </si>
  <si>
    <t>4차 산업 혁명에 관심 있는 임직원</t>
  </si>
  <si>
    <t>4차 산업혁명의 흐름을 이해할 수 있다.
4차 산업혁명 프레임 워크를 설명할 수 있다.</t>
  </si>
  <si>
    <t>1. 4차 산업혁명의 이해
2. 4차 산업혁명 프레임워크
3. 인공지능
4. 빅데이터와 SNS
5. 사물인터넷과 가상의 세계
6. 초연결 시대
7. 비즈테크 1
8. 비즈테크 2
9. 퓨처테크 1
10. 퓨처테크 2
11. 테크이슈 1
12. 테크이슈 2
13. 플랫폼의 변화
14. 플랫폼 사업구조
15. 플랫폼의 전망
16. 디지털 뉴딜
17. 디지털 뉴딜 전략 1
18. 디지털 뉴딜 전략 2
19. 선진 한국을 위한 전략
20. 기술혁명과 미래 ICT</t>
  </si>
  <si>
    <t>1990년대 초반, 발표된 이후 초보자부터 전문가까지 많은 사용자층을 가지고 있는 언어인 파이썬은 이제 없어 서는 안될 중요한 언어로 자리매김했습니다. 쉬고 직관적인 문법으로 초등학생 및 컴퓨터 비전공자들을 위한 컴퓨팅 사고력 교육의 중요한 수단이 되었을 뿐 아니라, 데이터 처리 및 인공지능 분야를 준비하시는 분들께는 이제 선택이 아니라 필수입니다.</t>
  </si>
  <si>
    <t>학생 및 IT분야 신입사원 등 파이썬 기초가 필요한 학습자
정보통신공학 입문 학습자
전자계산, 컴퓨터공학 전공 학습자
기계, 전기, 전자장치 산업 소프트웨어 관련 학습자
프로그래밍 언어와 데이터베이스 기본 지식을 갖고 있는 학습자</t>
  </si>
  <si>
    <t>파이썬 언어의 기본적이고 핵심적인 문법을 구사할 수 있다.
파이썬으로 작성된 프로그램을 해석할 수 있다.</t>
  </si>
  <si>
    <t>1. Python 실습 환경 구축
2. Python의 변수 및 자료형
3. Python의 입출력
4. Python의 조건문, 반복문
5. Python의 리스트와 딕셔너리
6. Python의 리스트 응용
7. Python의 함수
8. Python에서 제공하는 자료구조</t>
  </si>
  <si>
    <t>디지털 트렌드만큼 중요한 것은 이러한 기술이 어떻게 고객경험으로 전환될 것인가이다. 본 과정은 디지털 환경에서의 색다르고 편리한 경험을 구현하기 위한 다양한 사례를 분석하여 실제 서비스 전략 수립에 적용할 수 있도록 구성하였다.</t>
  </si>
  <si>
    <t>비즈니스 전략 수립 및 마케팅, 영업, 고객 서비스 관련 종사자</t>
  </si>
  <si>
    <t>디지털 트랜스포메이션 시대에 필요한 서비스 전략을 설명할 수 있다.
언택트 환경과 디지털 소비자의 특징을 파악하고 서비스 전략을 수립할 수 있다.
고객이 열광하는 서비스의 조건을 이해하고 디지털 고객경험을 관리할 수 있다.</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</si>
  <si>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</si>
  <si>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채용에서 퇴직까지 인사노무관리의 핵심 쟁점사항을 다양한 사례 및 판례와 접목해 알기 쉽게 해설!
사회의 변화와 맞물려 노동환경의 패러다임도 변화하고 있습니다. 이러한 상황에서 최근 개정된 노동법 체계에 맞는 제도적 장치를 얼마나 빨리 받아들여 기업문화로 정착시키느냐는 기업의 또다른 성과로 직결됩니다.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</si>
  <si>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1. 인사, 노무, 총무 담당 부서의 관리자 및 실무자
2. 근로기준법에 근거한 조직 및 인력 관리가 필요한 관리자
3. 근로기준법 등 노무관련 법률에 대한 관심이 있고, 노무관리에 대한 지식습득을 필요로 하는 자</t>
  </si>
  <si>
    <t>1. 노동법과 근로기준법의 구조와 근로조건 및 계약의 일반원칙을 이해할 수 있다.
2. 징계, 해고, 근로관계 종료 시의 절차를 설명할 수 있다. 
3. 임금, 연봉, 휴게, 법정수당, 연차휴가 등의 산정기준 및 운영방법을 설명할 수 있다. 
4. 모성보호, 직장 내 괴롭힘 방지 등의 근로자보호를 위한 방안을 검토할 수 있다.
5. 산업안전보건법 및 중대재해 처벌 등에 관한 법률의 주요 쟁점사항을 이해할 수 있다.</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</si>
  <si>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</si>
  <si>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옆 자리의 입사 동기는 나보다 더 빠르게 PPT를 만드는데 성과는 더 좋다? 내 PPT는 이상하게 촌스러워 보인다? 
PPT는 직장인이라면 반드시 써야하는 프로그램이다. 그러나 정작 PPT를 다루는 것이 미숙해, 작업시간은 오래 걸리는데 반해 마음에 들지 않는 결과물을 얻곤 한다. 
기업에서는 PPT를 잘 다루는 사람을 원하고 있지만 막상 PPT를 배울 기회가 적다. 
효율적인 PPT 제작 방법으로 퇴근 시간을 앞당기고 싶은 당신! 최소시간으로 최대 효과를 낼 수 있는 PPT의 제작 비법! 지금부터 PPT의 기초부터 심화까지 낱낱이 알아 보자.</t>
  </si>
  <si>
    <t>PPT를 다루는 것이 아직 미숙한 직장인 
쉽고 빠르게 PPT를 제작하고 싶은 직장인
남들과는 다른 형식의 PPT를 작성하고 싶은 직장인</t>
  </si>
  <si>
    <t>PPT의 기초를 파악해 쉽고 빠르게 문서를 제작할 수 있다.
PPT의 기본 공식을 익혀, 다양하게 응용해 볼 수 있다.
자신의 생각과 아이디어를 PPT로 명확하게 표현할 수 있다.
PPT의 양식을 원하는 형식대로 자유롭게 설정해 높은 퀄리티의 문서를 만들 수 있다.
가독성 높은 문서로 보는 사람의 마음을 사로잡을 수 있다.</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</si>
  <si>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</si>
  <si>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PPT로 간단한 문서 작업만 하고 있는 당신, 직장에서 자주 사용하는 모든 자료를 PPT로 만들 수 있다?! 
PPT의 기본 공식을 이용해 내일 바로 써먹는 기획서, 제안서는 물론 카드뉴스, 웹홍보물, 인포그래픽, 애니메이션까지 다양한 형식의 문서 만드는 방법을 통해 진정한 PPT 고수로 거듭날 수 있을 것이다.  
어려운 전문 프로그램을 활용하지 않고 PPT 기본 공식만을 이용해 쉽고 빠르게 상사의 눈에 쏙 들어오는 모든 형태의 문서를 제작할 수 있다! PPT의 다양한 활용을 익혀 직장에서 일잘러로 거듭나자.</t>
  </si>
  <si>
    <t>PPT로 실무에 적용할 수 있는 다양한 문서를 만들고 싶은 직장인
좋은, 좋아 보이는 PPT를 제작하고 싶은 직장인
남들과는 다른 형식의 PPT를 작성하고 싶은 직장인</t>
  </si>
  <si>
    <t>통일성과 시각화를 갖춘 PPT를 제작할 수 있다.
PPT의 기본 공식을 익혀, 다양한 문서를 제작할 수 있다.
자신의 생각과 아이디어를 PPT로 명확하게 표현할 수 있다.
PPT의 양식을 원하는 형식대로 자유롭게 설정해 높은 퀄리티의 문서를 만들 수 있다.</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</si>
  <si>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</si>
  <si>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알아서 잘 깔끔하게 딱 센스있게!
퇴근을 앞당기는 보고서 작성 스킬. 신입사원부터 직장생활 10년차까지! 직장인 누구나 하루에도 수많은 보고서를 작성하지만 그럼에도 많은 사람들이 보고서를 어렵고 부담스러운 것으로 여긴다. 
피할 수 없으면 즐기라고 했던가. 직장인에게 필수적인 보고서 작성 스킬을 본 과정 하나로 마스터해보자. 
3500회 이상의 실무 교육 경력을 지닌 전문 컨설턴트가 보고서의 기본 원칙부터 상황별, 목적별 실전 보고서 작성 스킬까지 전수한다.</t>
  </si>
  <si>
    <t>공문서 및 보고서 작성 능력을 높이고 싶은 직장인
효과적인 보고서를 쓸 수 있는 역량을 강화하고 싶은 직장인
보고서 작성 원칙과 요령을 습득하고자 하는 신입사원</t>
  </si>
  <si>
    <t>보고서 작성 원칙과 기준을 익히고 다양한 상황, 목적별 보고서를 짧은 시간 내에 정확하게 작성할 수 있다.
한눈에 핵심 내용을 전달하고 한방에 상대를 설득시키는 효과적인 보고서와 기획안을 작성하여 업무 성과를 높일 수 있다.
실무에서 가장 많이 사용하는 한글, 워드, 파워포인트를 활용한 문서 작성 스킬을 익혀 업무에 두루 적용할 수 있다.</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</si>
  <si>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</si>
  <si>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4차 산업혁명과 디지털 융합에 대한 인사이트를 얻도록 구성함</t>
  </si>
  <si>
    <t>4차 산업혁명과 디지털 융합에 대한 인사이트를 얻고 새로운 기회를 모색하고자 하는 임직원</t>
  </si>
  <si>
    <t>1. 4차 산업이 발달하게 된 배경을 기반으로 국내외 스마트 기술의 동향과 방향을 알아본다.
2. 인공지능의 발전과 더불어 발달한 산업 기술의 전반을 인지하고 응용되고 있는 분야에서의 기술적 가치를 이해한다.
3. 증강현실, 가상현실 기술이 제품과 서비스에 어떻게 적용되고 있는지 실생활의 예시를 통해 알고, 현재 기술의 한계점과 보완점을 인지한다.</t>
  </si>
  <si>
    <t>1. 쉽게 접근해보는 4차 산업혁명의 개요
2. 4차 산업혁명을 어떻게 대응해야 할까요
3. 스마트 기술에 대한 이해를 높이다-특징과 종류
4. 국내외 스마트 기술의 동향과 방향
5. IoT! 일상생활에 스마트 홈으로 성장하다-1
6. IoT! 일상생활에 스마트 홈으로 성장하다-2
7. 인공지능의 발전과 산업 변화 -인공지능이란
8. 인공지능의 발전과 산업 변화 -인공지능의 응용1
9. 인공지능의 발전과 산업 변화 -인공지능의 응용2
10. 4차 산업 디바이스 기술의 현재 -드론 기술
11. 4차 산업 디바이스 기술의 현재 -3D 프린터
12. 4차 산업 디바이스 기술의 현재 –로봇 기술
13. 빅데이터에서 빅데이터로 -빅데이터란
14. 빅데이터에서 빅데이터로 -분석 방법
15. 빅데이터에서 빅데이터로 -활용 사례 및 향후 전망
16. 네트워크가 4차 산업의 중심이다 -클라우드 컴퓨팅
17. 네트워크가 4차 산업의 중심이다  -O2O
18. 증강현실·가상현실 기술과 미래 산업 -메타버스
19. 증강현실·가상현실 기술과 미래 산업 -AR VR의 개요
20. 증강현실·가상현실 기술과 미래 산업 -최신기술동향
21. 증강현실·가상현실 기술과 미래 산업 - 적용사례
22. 제품과 서비스의 디지털 융합 -웨어러블
23. 제품과 서비스의 디지털 융합 -그래핀과 로봇
24. 스마트 헬스케어와 의료 기술의 혁신 - 개요
25. 스마트 헬스케어와 의료 기술의 혁신 - 맞춤형 케어
26. 스마트 헬스케어와 의료 기술의 혁신 -바이오프린팅
27. 블록체인으로 구성되는 미래 산업-1
28. 블록체인으로 구성되는 미래 산업-2
29. 뉴노멀 디지털 시대의 사회 변화 읽기 -디지털 세계화
30. 뉴노멀 디지털 시대의 사회 변화 읽기 -포스트 코로나</t>
  </si>
  <si>
    <t>요즘엔 초등학교에서 신기술을 교과목으로 채택하여 학습하지만, 성인들은 전공자가 아닌 이상 새로운 기술에 대한 내용을 접할 길이 없다. 해당 교육을 통해 현재 4차산업에 대한 전반적인 기술 사례에 대해 학습할 수 있다.</t>
  </si>
  <si>
    <t>4차 산업혁명에 대한 지식 함양을 필요로 하는 모든 재직자</t>
  </si>
  <si>
    <t>4차 산업혁명의 전반적인 변화에 대해서 이해하고, 이러한 변화를 이끄는데 주요 기술인 빅데이터, 인공지능, 메타버스 등에 대해 설명할 수 있다. 
4차 산업 기술들의 현재와 미래 적용 사례를 통해 관련 업무에 적용시켜 나갈 방법을 모색할 수 있다. 
R 프로그램을 활용하여 빅데이터 분석을 할 수 있다.</t>
  </si>
  <si>
    <t>1. [4차산업] 4차 산업혁명의 등장
2. [4차산업] 스마트팩토리
3. [4차산업] 스마트 팩토리의 플랫폼 비즈니스
4. [4차산업] 사물인터넷과 빅데이터
5. [4차산업] 빅데이터
6. [4차산업] 인공지능
7. [4차산업] 드론과 3D 프린터   
8. [4차산업] 4차 산업혁명의 주요특징과 주요 키워드  
9. [빅데이터] 개요
10. [빅데이터] 분석 사례(1)
11. [빅데이터] 분석 사례(2)
12. [빅데이터] 분석사례(3)와  정의
13. [빅데이터] 실무 사례(1)
14. [빅데이터] 실무 사례(2)
15. [빅데이터] 처리 과정 및 기술
16. [빅데이터] 주요 키워드와 미래
17. [인공지능] 시작
18. [인공지능] 역사와 시작
19. [인공지능] 발전
20. [인공지능] 발전과 응용분야
21. [인공지능] 장점과 한계와 미래
22. [인공지능] 미래와 발전단계
23. [인공지능] 머신러닝 알고리즘 1
24. [인공지능] 머신러닝 알고리즘 2 및 주요과제
25. R을 이용한 빅데이터 실무 1
26. R을 이용한 빅데이터 실무 2
27. R을 이용한 빅데이터 실무 3
28. R을 이용한 빅데이터 실무 4
29. R을 이용한 빅데이터 실무 5
30. R을 이용한 빅데이터 실무 6
31. R을 이용한 빅데이터 실무 7
32. R을 이용한 빅데이터 실무 8
33. [메타버스] 소개
34. [메타버스] 로블록스
35. [메타버스] 마인크래프트와 제페토
36. [메타버스] 제페토
37. [메타버스] 제페토의 성공요인과 미래예측
38. [메타버스] 포트나이트와 MS
39. [메타버스] 요소
40. [메타버스] 고려사항</t>
  </si>
  <si>
    <t>인증기준의 개요를 통해 의료기관 인증제도의 의의와 역할을 살펴봅니다. 변화된 4주기 인증기준의 내용을 파악하고 3주기의 인증기준에서 변화된 항목의 배경을 이해합니다. 기본가치체계, 환자진료체계, 조직관리체계, 성과관리체계의 인증기준에 따른 조사의 목표와 규정 내용을 학습합니다.</t>
  </si>
  <si>
    <t>의료기관 인증제도의 개념과 인증등급 판정의 방법 및 절차를 파악한다.
기본가치체계, 환자진료체계, 조직관리체계, 성과관리체계로 구성된 인증기준의 목표와 조사항목을 파악한다.
각 기준의 조사항목을 이해하고 수행해야 하는 내용을 알아본다.</t>
  </si>
  <si>
    <t>1. 4주기 인증기준 개요 및 이해-1
2. 4주기 인증기준 개요 및 이해-2
3. 환자안전 보장활동
4. 진료전달 체계와 평가 - 진료전달 체계와 환자평가
5. 진료전달 체계와 평가 - 검사체계
6. 환자 진료 - 환자 진료체계
7. 환자 진료 - 고위험환자 진료체계
8. 의약품관리-1
9. 의약품관리-2
10. 수술 및 마취 진정관리
11. 환자권리존중 및 보호-1
12. 환자권리존중 및 보호-2
13. 질 향상 및 환자안전 활동-1
14. 질 향상 및 환자안전 활동-2
15. 감염관리-1
16. 감염관리-2
17. 경영 및 조직 운영
18. 인적자원관리-1
19. 인적자원관리-2
20. 시설 및 환경관리-1
21. 시설 및 환경관리-2
22. 의료정보 의무기록 관리-1
23. 의료정보 의무기록 관리-2
24. 성과관리</t>
  </si>
  <si>
    <t>바야흐로 OTT 시대가 도래했다. 시간과 공간에 얽매이지 않고 자유롭게 콘텐츠를 이용할 수 있는 OTT 서비스가 등장한 것이다. 
소비자의 니즈를 충족시킨 OTT가 폭발적으로 성장하고 있는 그 중심에는 독자적인 오리지널 콘텐츠로 급부상한 OTT 공룡 넷플릭스가 있다. 
아마존 프라임 비디오, 디즈니 플러스, 피콕, HBO MAX 등 글로벌 업체들은 넷플릭스를 따라잡고 OTT 1위가 되기 위해 치열한 전쟁을 펼치고 있다. 
과연 이들은 어떠한 비즈니스 전략으로 OTT 시장에 뛰어들고 있을까? 
지금부터 OTT 글로벌 업체들의 비즈니스 전략과 콘텐츠의 비밀을 파헤쳐보자.</t>
  </si>
  <si>
    <t>OTT에 대해 체계적으로 알고 싶은 조직 구성원 및 경영진
콘텐츠 및 미디어 산업의 구조와 흐름을 알고 싶은 조직 구성원 및 경영진 
OTT 스트리밍 서비스 시장의 판도를 통해 콘텐츠 마케팅 전략을 기획하는 조직 구성원</t>
  </si>
  <si>
    <t>OTT 열풍이 발생한 배경을 알고, OTT의 의미를 이해할 수 있다. 
OTT 글로벌 업체들의 성공 전략을 통해 비즈니스 변화에 대처하는 방안을 모색할 수 있다. 
급변하는 미디어 및 콘텐츠 시장의 현황을 파악하여 조직이 나아가야 할 방향성을 구축할 수 있다. 
전세계 OTT 시장의 트렌드를 이해하고 비즈니스 산업 생태계의 관점을 넓혀 훗날 비즈니스 모델을 새로 구축하는 토대를 마련할 수 있다. 
스트리밍 OTT 콘텐츠의 트렌드를 이해하여 MZ세대에 어필하는 전략과 콘텐츠 마케팅 전략을 구축할 수 있다.</t>
  </si>
  <si>
    <t>1. OTT란 무엇인가 
2. OTT를 둘러싼 패권전쟁 
3. [넷플릭스] 새로운 OTT 공룡 기업의 탄생 
4. [넷플릭스] OTT 절대강자의 숨겨진 성공 코드  
5. [넷플릭스] 시청자의 니즈를 실현한 오리지널 콘텐츠
6. [넷플릭스] 세계를 사로잡은 글로컬 전략
7. [아마존] 제국을 꿈꾸는 글로벌 유통의 최강자 
8. [아마존] 데이터로 승부한다! 아마존 프라임 비디오
9. [디즈니] 상상을 현실로 만드는 미디어 왕국 
10. [디즈니] 콘텐츠로 승부한다! 디즈니 플러스
11. [HBO MAX, 피콕] OTT 왕좌의 탈환을 노리는 두 플랫폼 
12. 세계적인 경쟁력, K-콘텐츠 파워</t>
  </si>
  <si>
    <t>영업과 마케팅, 판매(Sales)에 대한 이론과 성공적으로 영업을 전개(접근-설득-판매-사후관리) 능력배양과 마인드 구축을 통해 전략적으로 목표를 달성하는 방법을 학습할 수 있다.</t>
  </si>
  <si>
    <t>세일즈 관련 업무 임직원, 제품 및 서비스 판매 임직원, 영업 관련 업무 임직원, 직무를 변경하고자 하는 임직원</t>
  </si>
  <si>
    <t>1. 영업과 마케팅, 판매(Sales)에 대한 이론과 실무 능력 향상
2. 다양한 시장(Market) 유형에서 고객의 마음을 사로잡는 기본지식 및 능력 습득
3. 마케팅, 대화법, 대화 기법, 마인드 구축을 통한 영업전략 수립을 통한 목표달성과 세일즈의 능력 향상</t>
  </si>
  <si>
    <t>1. 영업과 마케팅, 판매(Sales) 이해
2. 영업인과 영업력, 영업의 이해
3. 다양한 시장(Market) 유형의 이해
4. 최고의 영업 마인드 구축 Ⅰ
5. 최고의 영업 마인드 구축 Ⅱ
6. 가망고객 만드는 비법 Ⅰ
7. 가망고객 만드는 비법 Ⅱ
8. 고객의 마음을 사로잡는 방법 Ⅰ
9. 고객의 마음을 사로잡는 방법 Ⅱ
10. 고객의 마음을 사로잡는 방법 Ⅲ
11. 성공하는 영업 전략 Ⅰ
12. 성공하는 영업 전략 Ⅱ
13. 성공하는 영업 전략 Ⅲ
14. 성공하는 영업 전략 Ⅳ
15. 고객과의 신뢰구축 Ⅰ
16. 고객과의 신뢰구축 Ⅱ</t>
  </si>
  <si>
    <t>비즈니스 플랫폼의 성공 비결을 알려드리고, 실무에서 바로 활용 가능한 기획 방법과 전략 노하우를 제시해 드립니다. 
학습을 통해 디지털 비즈니스를 성공적으로 운영하고, 변화하는 뉴노멀 시대에 안정적으로 대응할 수 있는 전략을 구축합니다.</t>
  </si>
  <si>
    <t>4차 산업혁명을 기반으로 디지털 비즈니스의 가능성을 이해한다.
디지털 비즈니스 플랫폼의 정의와 플랫폼 기획 전략을 확인한다.
ChatGPT를 활용한 디지털 비즈니스 플랫폼 콘텐츠 제작 방안을 알아본다.
인공지능을 활용한 디지털 비즈니스 플랫폼 마케팅 방법을 알아본다.</t>
  </si>
  <si>
    <t>1. 4차 산업혁명 시대! 디지털 비즈니스로 업계를 선도하라!
2. 디지털 비즈니스 플랫폼의 성공 비결 - 1
3. 디지털 비즈니스 플랫폼의 성공 비결 - 2
4. 오늘부터 1일 실무 가이드! 디지털 비즈니스 플랫폼 기획 방법
5. 오늘부터 1일 실무 가이드! 디지털 비즈니스 플랫폼 전략 노하우
6. 디지털 비즈니스 플랫폼 운영을 위한 전산 환경 구성하기
7. 디지털 비즈니스 플랫폼 운영을 위한 업무 프로그램 구성하기
8. 디지털 비즈니스 플랫폼 운영관리의 첫걸음 - 1
9. 디지털 비즈니스 플랫폼 운영관리의 첫걸음 - 2
10. 실무자를 위한 디지털 비즈니스 플랫폼 정보 보안 - 1
11. 실무자를 위한 디지털 비즈니스 플랫폼 정보 보안 - 2
12. 디지털 비즈니스 플랫폼 콘텐츠 기획 마스터하기
13. 플랫폼 콘텐츠 성공 공식! GPT란 무엇인가
14. 플랫폼 콘텐츠 제작을 위한 GPT 200% 사용 노하우
15. 플랫폼 콘텐츠 제작을 위한 GPT 200% 활용 노하우
16. 플랫폼 콘텐츠 제작 실무자를 위한 GPT 사용 백서
17. 플랫폼 콘텐츠 제작 실무자를 위한 인공지능 사용 백서
18. 플랫폼 콘텐츠 제작 파트너! 인공지능 플랫폼 찾아보기
19. 디지털 비즈니스 플랫폼 마케팅 노하우
20. 디지털 비즈니스를 위한 마케터! 인공지능 활용하기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</si>
  <si>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</si>
  <si>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IT기술영업제안서 작성 노하우를 GPT 기술을 활용하여 기초 지식을 얻고자 하는 직장인
생성형 AI 시대에서 새로운 기회를 모색하고자 하는 임직원</t>
  </si>
  <si>
    <t>영업제안서 작성을 위한 기초 지식을 파악한다.
영업제안서 작성 절차에 따른 작성 방법을 알아본다.
ChatGPT 및 인공지능 서비스를 활용하여 다양한 형태의 영업제안서 작성 방법을 살펴본다.
영업제안서 작성 이후 시스템의 유지·보수를 위한 전략과 영업제안서 관련 법규를 살펴본다.</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</si>
  <si>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</si>
  <si>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알아두면 쓸모 있는 신비한 사이버보안</t>
    <phoneticPr fontId="7" type="noConversion"/>
  </si>
  <si>
    <t>무</t>
    <phoneticPr fontId="7" type="noConversion"/>
  </si>
  <si>
    <t>새로운 기회와 도전, 지금 당장 아세안 공부하라-베트남</t>
    <phoneticPr fontId="7" type="noConversion"/>
  </si>
  <si>
    <t>사회생활을 빛내는 에니어그램 관계 코칭</t>
    <phoneticPr fontId="7" type="noConversion"/>
  </si>
  <si>
    <t xml:space="preserve">새로운 기회와 도전, 지금 당장 아세안 공부하라-태국	</t>
    <phoneticPr fontId="7" type="noConversion"/>
  </si>
  <si>
    <t>강한 문장을 만드는 글쓰기 PT</t>
    <phoneticPr fontId="7" type="noConversion"/>
  </si>
  <si>
    <t>R을 활용한 빅데이터 및 통계분석</t>
    <phoneticPr fontId="7" type="noConversion"/>
  </si>
  <si>
    <t>Python을 활용한 빅데이터 분석과 시각화</t>
    <phoneticPr fontId="7" type="noConversion"/>
  </si>
  <si>
    <t>의료서비스 실전 직무교육</t>
    <phoneticPr fontId="7" type="noConversion"/>
  </si>
  <si>
    <t>NFT, 새로운 비즈니스의 시작</t>
    <phoneticPr fontId="7" type="noConversion"/>
  </si>
  <si>
    <t>의료종사자 직무필수핵심 의료법</t>
    <phoneticPr fontId="7" type="noConversion"/>
  </si>
  <si>
    <t>인사평가체계 구축 및 운영 방법</t>
    <phoneticPr fontId="7" type="noConversion"/>
  </si>
  <si>
    <t>NEW 스마트 금융인이 알아야 할 자금세탁방지제도</t>
    <phoneticPr fontId="7" type="noConversion"/>
  </si>
  <si>
    <t>New Virtual Digital! 메타버스 응용 가이드</t>
    <phoneticPr fontId="7" type="noConversion"/>
  </si>
  <si>
    <t>[필수교육] 의료기관 및 요양기관 종사자 CS 교육</t>
    <phoneticPr fontId="7" type="noConversion"/>
  </si>
  <si>
    <t>전사원이 바로 쓰는 사무행정 실무</t>
    <phoneticPr fontId="7" type="noConversion"/>
  </si>
  <si>
    <t>4차 산업혁명의 본질과 미래</t>
    <phoneticPr fontId="7" type="noConversion"/>
  </si>
  <si>
    <t>채용에서 퇴직까지 인사노무관리 핵심실무</t>
    <phoneticPr fontId="7" type="noConversion"/>
  </si>
  <si>
    <t>[PPT의 신] 칼퇴요정의 남다른 슬라이드 제작 비법</t>
    <phoneticPr fontId="7" type="noConversion"/>
  </si>
  <si>
    <t>[PPT의 신] Pro일잘러의 훔치고 싶은 문서 스킬</t>
    <phoneticPr fontId="7" type="noConversion"/>
  </si>
  <si>
    <t>4차산업혁명 기초기술 현장적용 가이드</t>
    <phoneticPr fontId="7" type="noConversion"/>
  </si>
  <si>
    <t>한번에 해결하는 4주기 병원종사자 핵심직무</t>
    <phoneticPr fontId="7" type="noConversion"/>
  </si>
  <si>
    <t>콘텐츠 시대! OTT 인사이트</t>
    <phoneticPr fontId="7" type="noConversion"/>
  </si>
  <si>
    <t>우리가 알아야 할 세일즈의 기본 ABC</t>
    <phoneticPr fontId="7" type="noConversion"/>
  </si>
  <si>
    <t>[ChatGPT] 영업제안서 10분만에 생성하고 칼퇴하기</t>
    <phoneticPr fontId="7" type="noConversion"/>
  </si>
  <si>
    <t>요양기초 실무과정</t>
    <phoneticPr fontId="7" type="noConversion"/>
  </si>
  <si>
    <t>전사원이 알아야 할 랜섬웨어와 악성코드 예방법</t>
    <phoneticPr fontId="7" type="noConversion"/>
  </si>
  <si>
    <t>언택트 시대, e-비즈니스 인사이트</t>
    <phoneticPr fontId="7" type="noConversion"/>
  </si>
  <si>
    <t>ABA20253001139364</t>
  </si>
  <si>
    <t>ABA20253001139363</t>
  </si>
  <si>
    <t>ABA20253001139361</t>
  </si>
  <si>
    <t>I20241106-0195-A4221-00</t>
    <phoneticPr fontId="7" type="noConversion"/>
  </si>
  <si>
    <t>UX, 고객을 사로잡는 경험의 기술</t>
    <phoneticPr fontId="7" type="noConversion"/>
  </si>
  <si>
    <t>환자 접수부터 퇴원까지! 병원 행정 절차 마스터</t>
    <phoneticPr fontId="7" type="noConversion"/>
  </si>
  <si>
    <t>신뢰로 시작해 성과로 끝낸다! 영업 현장 필수 가이드</t>
    <phoneticPr fontId="7" type="noConversion"/>
  </si>
  <si>
    <t>용도별 생성형 AI 추천과 활용 전략 총정리</t>
    <phoneticPr fontId="7" type="noConversion"/>
  </si>
  <si>
    <t>B</t>
    <phoneticPr fontId="7" type="noConversion"/>
  </si>
  <si>
    <t>A</t>
    <phoneticPr fontId="7" type="noConversion"/>
  </si>
  <si>
    <t>I20251229-0438-L2221-00</t>
    <phoneticPr fontId="7" type="noConversion"/>
  </si>
  <si>
    <t>I20251229-0252-L3221-00</t>
    <phoneticPr fontId="7" type="noConversion"/>
  </si>
  <si>
    <t>I20251229-0249-L4121-00</t>
    <phoneticPr fontId="7" type="noConversion"/>
  </si>
  <si>
    <t>I20251229-0248-L4121-00</t>
    <phoneticPr fontId="7" type="noConversion"/>
  </si>
  <si>
    <t>I20251229-0213-L3220-00</t>
    <phoneticPr fontId="7" type="noConversion"/>
  </si>
  <si>
    <t>I20251229-0190-A4231-00</t>
    <phoneticPr fontId="7" type="noConversion"/>
  </si>
  <si>
    <t>I20251229-0182-A4231-00</t>
    <phoneticPr fontId="7" type="noConversion"/>
  </si>
  <si>
    <t>I20251229-0173-A4231-00</t>
    <phoneticPr fontId="7" type="noConversion"/>
  </si>
  <si>
    <t>I20251229-1050-A4231-00</t>
    <phoneticPr fontId="7" type="noConversion"/>
  </si>
  <si>
    <r>
      <t xml:space="preserve">20010702 : </t>
    </r>
    <r>
      <rPr>
        <sz val="11"/>
        <color rgb="FF000000"/>
        <rFont val="맑은 고딕"/>
        <family val="3"/>
        <charset val="129"/>
      </rPr>
      <t>인공지능서비스기획</t>
    </r>
    <phoneticPr fontId="7" type="noConversion"/>
  </si>
  <si>
    <t>06010201 : 병원행정</t>
    <phoneticPr fontId="7" type="noConversion"/>
  </si>
  <si>
    <t>20010702 : 인공지능서비스기획</t>
    <phoneticPr fontId="7" type="noConversion"/>
  </si>
  <si>
    <t>10030202 : 방문판매</t>
    <phoneticPr fontId="7" type="noConversion"/>
  </si>
  <si>
    <t>05010101 : 법무</t>
    <phoneticPr fontId="7" type="noConversion"/>
  </si>
  <si>
    <t>07010201 : 사회복지프로그램운영</t>
    <phoneticPr fontId="7" type="noConversion"/>
  </si>
  <si>
    <t>10030201 : 매장판매</t>
    <phoneticPr fontId="7" type="noConversion"/>
  </si>
  <si>
    <t>08020106 : 서비스경험디자인</t>
    <phoneticPr fontId="7" type="noConversion"/>
  </si>
  <si>
    <t>07010202 : 일상생활기능지원</t>
    <phoneticPr fontId="7" type="noConversion"/>
  </si>
  <si>
    <t>2025년 05차</t>
    <phoneticPr fontId="7" type="noConversion"/>
  </si>
  <si>
    <t>2220:법률 관련 사무원</t>
  </si>
  <si>
    <t>2311:사회복지사</t>
  </si>
  <si>
    <t>6152:상점 판매원</t>
  </si>
  <si>
    <t>4154:시각 디자이너</t>
  </si>
  <si>
    <t>유</t>
    <phoneticPr fontId="7" type="noConversion"/>
  </si>
  <si>
    <t>실무자들이 꼭 써야 할 AI 툴! 이것만 알면 끝난다</t>
    <phoneticPr fontId="7" type="noConversion"/>
  </si>
  <si>
    <t>데이터 경제 시대의 경쟁력 강화 열쇠, 영업비밀과 데이터 활용</t>
    <phoneticPr fontId="7" type="noConversion"/>
  </si>
  <si>
    <t>스마트 시대, 변화하는 사회복지 실무 솔루션</t>
    <phoneticPr fontId="7" type="noConversion"/>
  </si>
  <si>
    <t>사회복지</t>
  </si>
  <si>
    <t>지금 필요한 역량을 완성하는 사회복지 종사자 맞춤형 교육!
AI와 데이터 기반 기술을 활용하여 사회복지 실무의 변화를 선도하는 미래형 복지 전문가로 성장할 수 있습니다.</t>
  </si>
  <si>
    <t>사회복지 프로그램 운영 실무자
사회복지 자원 관리 및 연계 담당자
사회복지 프로그램 기획 및 관리 전문가
의료기관 내 환자 지원 업무를 담당하고 있는 직원
의료기관 내 사회복지 관련 업무를 담당하고 있는 종사자</t>
  </si>
  <si>
    <t>1. 스마트 시대, 4차 산업혁명의 이해
2. 미래 패러다임과 사회복지사의 역량
3. 디지털 헬스케어 트렌드와 솔루션
4. IT 기술이 만드는 웰니스 라이프
5. 헬스 데이터에 대한 이해와 활용
6. 사회 문제 해결, 어디서부터 시작할까?
7. 문제 췍! Part 1. 의료 &amp; 노인 복지
8. 문제 췍! Part 2. 아동 &amp; 여성 복지
9. 문제 췍! Part 3. 주거 &amp; 노동 복지
10. 보편적 기본 서비스, 왜 필요한가?
11. 미래형 사회복지 프로그램 운영 방향성
12. 욕구 조사 설계 프로세스 따라하기
13. 욕구 조사 분석 프로세스 따라하기
14. 알고 보면 쉬운 프로그램 계획서 작성
15. 세부 프로그램 설계와 예산 계획하기
16. 사회복지 프로그램 평가, 제대로 하려면?
17. 사회복지 홍보, 전략적으로 접근하자!
18. 사회복지 자원, 이렇게 개발하자!
19. 사회복지 네트워크, 이렇게 구축하자!
20. 체계적인 사회복지 프로그램 운영법
21. 일잘러만 안다는 문서 관리 꿀팁
22. 프로그램 모니터링, 어떻게 최적화할까?
23. 사회복지 슈퍼비전, 실무에 바로 적용!
24. 사회복지 프로그램, 종결과 사후관리
25. 성과를 높이는 3가지 프로그램 평가법
26. 알고 보면 쉬운 프로그램 보고서 작성
27. AI가 바꾸는 사회복지 실무와 미래
28. 일잘러만 안다는 AI 도구 활용 꿀팁
29. AI 파트너가 도와주는 기획 실무
30. AI 파트너가 도와주는 홍보 실무</t>
  </si>
  <si>
    <t>고객의 마음을 사로잡는 세일즈 전략</t>
    <phoneticPr fontId="7" type="noConversion"/>
  </si>
  <si>
    <t>공간과 대화로 성과를 만드는 매장 운영의 정석!
공간과 대화가 매출을 결정합니다. 매장 운영의 본질을 꿰뚫는 실전 노하우를 만나보세요.</t>
  </si>
  <si>
    <t>체계적인 매장의 운영과 세일즈 성과 향상을 실현하고자 하는 모든 판매업 종사자
고객 중심의 사고와 판매 기술, 공간 기획 등 학습 내용을 현장에 적용하여 매장 경쟁력을 강화하고자 하는 매장 판매 실무자</t>
  </si>
  <si>
    <t>매장 경영과 판매의 핵심 원리를 이해하고 변화하는 시장 환경에 맞춰 경쟁력 있는 전략을 수립할 수 있다.
고객 중심의 사고를 바탕으로 고객의 행동과 심리를 분석하고, 이를 활용한 상품 설명 및 판매 기술을 효과적으로 적용할 수 있다.
공간, 분위기, 고객 경험 등 다양한 요소를 종합적으로 고려하여 매장의 매출 증대와 운영 효율성을 동시에 극대화할 수 있다.
비즈니스 마인드와 창의적 문제 해결 능력을 바탕으로, 지속 가능한 매장 경영과 브랜드 가치를 실현할 수 있다.</t>
  </si>
  <si>
    <t>1. 잘 되는 매장의 기본
2. 고객이 찾아오는 공간 만들기
3. 똑소리 나게! 상품 매입부터 재고 관리까지
4. 프로페셔널한 이미지 메이킹의 기술
5. 고객 행동을 읽는 심리적 접근
6. 센스 있게 맞이하고, 매너 있게 소통하기
7. 한 끗 차이로 통하는 비즈니스 스킬
8. 고객 니즈를 제대로 읽는 사람이 이긴다!
9. 팔리는 상품 설명의 결정적 포인트, 고객 리딩
10. 팔리는 상품 설명의 숨은 공식, 가치 팔기
11. 엣지(edge) 있는 상품 설명의 완성 1
12. 엣지(edge) 있는 상품 설명의 완성 2
13. 매장 분위기와 공간 심리 이해하기
14. 디스플레이 점검이 매출을 바꾼다
15. 매장 진열과 연출의 모든 것
16. 디스플레이 관리가 매장 경쟁력을 높인다
17. 세일즈를 움직이는 판매촉진 기획
18. 판매촉진 타기팅과 효과적인 홍보 전략
19. 마음 문을 두드리는 스토리 마케팅
20. 망설임을 기회로! 판매를 확정하는 심리 기술
21. 성과를 내는 조직 운영과 인사 관리
22. 고객의 감각을 자극하는 매장 운영
23. 고객의 마음을 움직이는 감동 서비스
24. 고객 관리의 차이, 매장의 성과를 바꾼다
25. 관계를 지속하는 우수고객 관리의 기술
26. 성공을 부르는 세일즈 마인드셋
27. 매출 흐름을 읽고 전략 세우기
28. 보이지 않는 욕구를 충족시키는 판매 심리 전략
29. 지속 가능한 매장 경영, 전략과 분석의 힘
30. 효율적인 매장 경영, 프로세스로 완성하다</t>
  </si>
  <si>
    <t>이 과정은 고객 중심의 서비스 기획부터 UX 기반의 경험 디자인, 프로토타입 제작까지 전 과정을 체계적으로 학습할 수 있습니다. 또한 사용자 조사와 니즈 도출, 여정 맵 시각화, 평가 지표 개발 등 실무에 바로 적용 가능한 스킬을 익힐 수 있습니다.
서비스 접점 분석과 시나리오 설계, 품질관리 및 커뮤니케이션 전략까지 서비스 전반의 운영 역량을 강화하며 UX/UI 디자이너, CX 담당자, 서비스 기획자 등 다양한 직무군에게 적합한 실전 중심 교육과정입니다.</t>
  </si>
  <si>
    <t>서비스 기획자 및 운영자 : 고객 중심 서비스 개발을 기획하거나 운영하며, 사용자 경험을 향상시키고자 하는 실무자
UX/UI 및 서비스 디자이너 : 사용자 중심 디자인 사고를 바탕으로 서비스 전반을 설계·디자인하는 업무 종사자
마케팅 및 고객경험(CX) 담당자 : 고객 여정, 브랜드 경험, 만족도 개선 등을 목적으로 서비스를 분석하고 기획하는 실무자
디지털 전환(DX) 및 혁신 부서 담당자 : 조직의 디지털 서비스 혁신을 주도하거나 스마트 플랫폼 기반 서비스 모델 설계 담당자
공공 및 민간 서비스 기획 담당자 : 민간 또는 공공영역에서 서비스 RFP를 작성하거나 제안서를 수립하고 추진하는 담당자
서비스 교육 및 품질관리 담당자 : 서비스 인력 교육, 감정노동, 품질 개선 프로세스 담당자</t>
  </si>
  <si>
    <t>서비스의 개념과 구조를 이해하고, 고객만족과 고객경험의 핵심 가치를 설명할 수 있다.
서비스·경험 디자인을 위한 조사 전략을 수립하고, 사용자 분석과 니즈 도출을 체계적으로 수행할 수 있다.
고객 중심의 아이디어를 도출하고, 이를 바탕으로 시나리오와 프로토타입을 기획할 수 있다.
서비스 여정과 접점을 효과적으로 시각화하고, 평가 지표를 활용해 경험을 개선할 수 있다.
품질관리, 커뮤니케이션, 인적자원관리 등 서비스 실무 전반의 역량을 향상시킬 수 있다.</t>
  </si>
  <si>
    <t>1. 서비스의 시작, 본질을 다시 보다
2. 고객이 만족하면 숫자가 달라진다
3. 고객경험을 만드는 일잘러의 사고방식
4. 공공과 민간을 사로잡는 제안 설계
5. 전략을 만드는 조사 방법 설정 가이드
6. 고객 맞춤형 트렌드, 어디까지 왔나?
7. 시장 트렌드를 읽고 기회를 설계하는 방법
8. 디지털 전환 시대의 e-Service 이해하기
9. 고객을 타입별로 공략하는 전략적 접근
10. 고객 심리를 파악하는 행동 디자인 관점
11. 고객 목소리를 정확히 듣는 인터뷰 기술
12. 니즈를 분석하고 기회를 찾는 기술
13. 실무에 바로 쓰는 페르소나 모델링
14. 협업을 이끌어내는 코-크리에이션
15. 감각을 경험으로 바꾸는 리더십과 팀 활동
16. 아이디어 도출을 위한 실무 스킬과 툴
17. 실무에서 검증된 아이디어 선별 전략
18. 시나리오 기획에서 프로토타입 제작까지
19. 프로토타입, 고객의 반응으로 완성하라!
20. 전략을 눈에 보이게 만드는 포지셔닝 실습
21. 서비스 여정을 시각화하는 핵심 방법론
22. B2C 여정 맵, 고객 마음을 그리는 지도
23. B2B 여정 맵, 고객 마음을 그리는 지도
24. 서비스 경험을 수치로 보여주는 평가 지표
25. 결과를 인사이트로 바꾸는 보고서 작성법
26. 서비스 오류를 막는 품질관리 체크 포인트
27. 식스 시그마를 활용한 서비스 개선 전략
28. 고객을 움직이는 서비스 마케팅 전략
29. 디지털 서비스 커뮤니케이션의 실전
30. 서비스 현장에서 번아웃을 막는 마음 챙김</t>
  </si>
  <si>
    <t>대상자의 신체·인지·심리·환경적 특성을 종합적으로 이해하고, 일상생활기능 저하를 예방하는 실천 역량을 체계적으로 강화하고
다양한 생활지원 기술을 실제 상황에 맞춰 학습하며, 자립을 돕는 맞춤형 서비스 제공 능력을 기를 수 있습니다.
또한 감염병 등 복합적 상황에 대응하는 전문 지식을 익히고, 현장 적용 중심의 문제해결 능력을 높일 수 있으며
대상자의 사회적 관계와 삶의 질 향상을 위한 실천 전략을 학습하고 일상생활지원 전 과정을 운영·관리하는 실무 역량을 통해 현장 중심의 전문성을 완성할 수 있는 과정입니다.</t>
  </si>
  <si>
    <t>사회복지관, 장애인복지관, 청소년쉼터 등 사회복지시설에서 일상생활 지원 업무를 수행하는 실무자
노인, 장애인, 아동 등 다양한 대상자의 생활을 지원하는 사회복지 담당자
지역아동센터, 공동생활가정 등 생활시설 내 일상 지원 업무를 맡는 종사자
병원, 요양병원, 정신건강센터 등에서 생활지원 역할을 수행하는 복지 관련 담당자
일상생활기능지원 관련 역량 강화를 희망하는 예비 사회복지, 돌봄 분야 종사자</t>
  </si>
  <si>
    <t>대상자의 신체적, 정신적 특성과 생활 환경을 이해하고, 기능 유지 및 향상을 위한 일상생활기능지원의 필요성과 방향을 설명할 수 있다.
식사, 위생, 배설, 이동, 복약 등 일상생활의 주요 활동을 지원하기 위한 실천 기술을 익히고, 상황에 따라 적절한 서비스를 적용할 수 있다.
정리 및 청소, 주거환경 조성, 외출 및 사회활동 지원 등의 생활환경 관리 역량을 강화하고, 대상자의 자립과 삶의 질 향상에 기여할 수 있다.
감염 예방, 응급상황 대처, 약물 관리 등 건강 보호와 안전 대응에 필요한 지식을 습득하고, 이를 현장에서 실천할 수 있다.
기록 작성, 의사소통, 갈등 대처, 정신건강 이해 등 전문성을 바탕으로, 다양한 대상자에게 윤리적이고 효과적인 일상생활기능지원 서비스를 제공할 수 있다.</t>
  </si>
  <si>
    <t>1. 일상생활활동의 개념과 평가
2. 식사 준비와 위생 관리
3. 질환별 식사 지원 방법
4. 식사 보조와 자립 지원
5. 보행과 휠체어 이동 보조
6. 일어나기와 자세 이동 보조
7. 배설 지원과 자립 환경 조성
8. 목욕 지원의 실제와 적용 전략
9. 위생 상태 평가와 서비스 계획
10. 상황별 위생 보조 실천법
11. 감염 예방과 위기 대응
12. 청소 지원의 기초 이론과 준비
13. 청소 실천과 정리 도구 활용
14. 의복과 침구 관리의 실제
15. 외출 지원과 주거환경 조성
16. 약물 복용 관리와 투약 지원
17. 건강 상태 확인과 병원 연계
18. 응급 상황별 대처 및 안전 지원
19. 갈등 상황 예방과 대응 전략
20. 정신 건강 이해와 위기 대응
21. 정신장애 유형별 이해와 접근
22. 상담 지원과 사례관리 기초
23. 대상자 맞춤 교육 설계와 실행 전략
24. 인지 기능 평가와 적용
25. 인지 자극 훈련의 실제
26. 여가활동 구성과 실천 전략
27. 가정 교류 프로그램과 운영 절차
28. 자조모임 구성과 자원 연계 전략
29. 업무 일지 작성과 운영 관리
30. 활동 일지 구성과 활용 전략</t>
  </si>
  <si>
    <t>스피드업! 경비직무 마스터 2_일반경비</t>
    <phoneticPr fontId="7" type="noConversion"/>
  </si>
  <si>
    <t>사회 변화와 기술 발전이 사회복지 프로그램 운영에 미치는 영향을 분석하고, 변화에 대응하는 혁신적 전략을 수립할 수 있다.
사회 문제를 체계적으로 조사·분석하여 대상자의 욕구를 파악하고, 이를 반영한 효과적인 사회복지 프로그램을 기획할 수 있다.
프로그램 운영을 위한 인적·물적 자원을 개발하고, 지역사회 네트워크를 활용하여 지속 가능한 복지 서비스를 제공할 수 있다.
사회복지 프로그램의 목표와 성과를 평가하는 체계를 수립하고, 평가 결과를 기반으로 프로그램을 개선할 수 있다.
디지털 기술과 데이터 기반 접근법을 활용하여 사회복지 프로그램 운영의 효율성을 증대 시킬 수 있다.</t>
    <phoneticPr fontId="7" type="noConversion"/>
  </si>
  <si>
    <t>생성형 AI의 개념과 기존 AI와의 차이를 이해하고, 기업 실무 적용 가능성을 파악할 수 있다.
산업 구조 변화, 조직 전략, 도입 리스크 등 AI 전사 도입 과정의 핵심 요소를 분석할 수 있다.
텍스트, 이미지, 영상, 코딩, 데이터 분석 등 용도별 생성형 AI 툴의 특징과 활용 방법을 습득할 수 있다.
성능 검증, 품질 평가, 비용 분석, API 연동 등 실무 적용 시 필요한 기준과 전략을 수립할 수 있다.</t>
    <phoneticPr fontId="7" type="noConversion"/>
  </si>
  <si>
    <t>생성형 AI의 기초 개념부터 산업별 활용, 도입 전략과 리스크까지 용도별 추천 툴과 실무 활용법을 학습하고자 하는 임직원</t>
    <phoneticPr fontId="7" type="noConversion"/>
  </si>
  <si>
    <t>1 생성형 AI, 기업 실무에 어떻게 쓰이나?
2 기존 AI vs 생성형 AI, 차이는 이것!
3 생성형 AI 기능, 이렇게 활용한다
4 산업 구조와 조직 전략, AI가 흔드는 판
5 전사 도입 리스크, 왜 AI는 미룰 수 없는가
6 생성형 AI 선택 기준, 실무 결정의 핵심
7 자동화할 업무, AI로 고르는 법
8 성능 검증과 품질 평가, AI 제대로 쓰는 법
9 무료? 유료? 생성형 AI 비용 고민 끝내기
10 API 연동과 시스템 통합, AI 연결의 기술
11 기능과 비용, AI 도입에서 무엇을 잡을까
12 용도별 생성형 AI TOP 실무 추천 리스트
13 텍스트 생성 AI, ChatGPT·Claude·Gemini 한눈에
14 Gemini 실무 활용, 검색과 분석이 강한 이유
15 이미지 생성 AI, Midjourney vs Stable Diffusion vs DALL·E
16 Stable Diffusion Online! 무료로 뽑아내는 실무 팁
17 영상 생성 AI, Runway·Pika로 만드는 차별화
18 코딩 AI, Copilot과 Windsurf로 개발 바꾸기
19 DataRobot, 데이터 분석 실무에 쓰는 방법
20 요약 AI, 어떤 툴이 진짜 유용한가</t>
    <phoneticPr fontId="7" type="noConversion"/>
  </si>
  <si>
    <t xml:space="preserve">외래 접수부터 퇴원까지 이어지는 환자 행정 절차의 전 과정을 이해하고 실무에 적용할 수 있다.
진료비 산정, 청구, 수납 등 재정 관련 절차와 수가 체계를 숙지하여 정확한 업무 수행을 할 수 있다.
의료 분쟁과 법적 책임에 대응하는 기본 원칙과 예방 방법을 습득할 수 있다.
병원 경영과 인력 관리, 홍보 전략 등 조직 운영과 관련된 행정 실무를 체계적으로 수행할 수 있다.
</t>
    <phoneticPr fontId="7" type="noConversion"/>
  </si>
  <si>
    <t>병원 환자 접수부터 퇴원까지 이어지는 모든 행정 절차와 외래·입원 관리, 진료비 청구, 의료 분쟁 대응 등의 실무 내용을 학습하고자 하는 의료종사자</t>
    <phoneticPr fontId="7" type="noConversion"/>
  </si>
  <si>
    <t>1 외래 접수 한눈에 끝내기! 환자 분류 핵심 포인트
2 첫 내원 환자 접수부터 진찰료 산정까지 실무 가이드
3 고객 중심 외래 운영과 의료 전달 체계 이해하기
4 입원 결정 순간! 병상 배정 절차 제대로 알기
5 입원 산정 기준과 재입원 관리 실무 핵심
6 병상 유형별 운영 방식 완전 정리
7 퇴원 절차와 퇴원예고제, 실무자가 꼭 알아야 할 핵심
8 퇴원 심사부터 진료비 계산까지 한눈에 보는 흐름
9 재원 환자 관리와 행정 대응 실무 팁
10 문제 환자 대응과 의료비 지원 제도 활용하기
11 진료비 관리와 수가 체계 이해하기
12 중간 진료비 청구와 체납 관리 실무 정리
13 요양급여 청구 절차와 명세서 관리 핵심
14 요양급여 청구와 심사청구서 작성 실무
15 의료 분쟁, 왜 생기고 어떻게 예방할까?
16 의료 분쟁 징후 파악과 합의 절차 대응법
17 의료 소송 대응과 병원 법적 책임 이해하기
18 병원 예산 관리와 경영 성과 확인법
19 병원 홍보 전략과 규정 관리 포인트
20 병원 인력 계획 수립과 직무 관리 실무</t>
    <phoneticPr fontId="7" type="noConversion"/>
  </si>
  <si>
    <t xml:space="preserve">ChatGPT, Claude, Gemini 등 주요 텍스트 기반 AI 툴을 활용해 문서 작성과 검색 효율성을 높일 수 있다.
Canva, Midjourney, Image FX 등 시각 디자인 AI 툴을 이용해 실무 보고서와 홍보 자료를 효과적으로 제작할 수 있다.
Runway, Pika, CapCut 등 영상 제작 AI 툴을 활용해 프레젠테이션, 숏폼, 홍보 영상까지 다양한 콘텐츠를 신속히 완성할 수 있다.
AI 툴별 특징과 장점을 비교하여 업무 목적에 맞는 최적의 도구를 선택하고 실무에 적용할 수 있다.
</t>
    <phoneticPr fontId="7" type="noConversion"/>
  </si>
  <si>
    <t>문서 작성, 검색, 디자인, 영상 제작 등 실무 전 과정을 아우르는 AI툴 활용법을 학습하고자 하는 임직원</t>
    <phoneticPr fontId="7" type="noConversion"/>
  </si>
  <si>
    <t>1 문서부터 코드까지 올인원 비서 ChatGPT활용법
2 웹 검색과 오피스 문서 정리, 핵심은 Copilot
3 Gemini와 구글 앱 연동으로 일 잘하는 비밀 무기
4 긴 문서 처리와 프로젝트 관리, 답은 Claude
5 Perplexity로 근거 있는 답변 찾는 검색 실무
6 영상과 문서를 한눈에 요약, 비밀 도구는 Lilys AI
7 텍스트가 PPT로 변하는 순간! Napkin AI 실무 활용
8 Canva로 디자인 협업 한 번에 끝내기
9 보고서와 홍보자료에 바로 쓰는 이미지 생성 Midjourney
10 보고서와 프레젠테이션에 어울리는 고품질 이미지는 Image FX
11 광고용 시각 자료 제작에 특화된 Dreamina 활용법
12 한국어 프롬프트로 고품질 이미지와 3D 리소스 Flamel
13 숏폼 제작 특화 AI 비디오 Pika로 해결
14 영상 제작 전 과정을 한 번에 해결하는 Runway활용
15 시네마틱 숏폼과 캐릭터 일관성! 열쇠는 Hailuo AI
16 회의 자료도 홍보 영상도 가능한 Sora 활용법
17 사진 한 장으로 입체 영상 만드는 Luma AI 활용법
18 다국어 비즈니스 영상 제작은 AI 아바타로! Synthesia
19 텍스트로 영상을 편집하는 신개념 워크플로우 BREW
20 효과와 자막과 오디오까지 한 번에 해결하는 CapCut</t>
    <phoneticPr fontId="7" type="noConversion"/>
  </si>
  <si>
    <t>영업 목표 달성을 위한 마인드와 첫인상, 매너 등 기본 태도를 익혀 고객 신뢰를 형성할 수 있다.
잠재 고객 발굴, 세분화, 협상 및 제안서 작성 등 단계별 영업 프로세스를 체계적으로 수행할 수 있다.
영업비밀의 개념, 성립 요건, 관리 및 침해 대응 방법을 이해하여 실무에서 법적 리스크를 예방할 수 있다.
고객 충성도 관리, 만족도 향상, 소통 전략을 통해 장기적인 관계를 구축하고 성과를 극대화할 수 있다.</t>
    <phoneticPr fontId="7" type="noConversion"/>
  </si>
  <si>
    <t>영업 현장에서 필요한 기본 태도부터 고객 발굴, 협상, 제안서 작성까지 실무 능력이 필요한 임직원</t>
    <phoneticPr fontId="7" type="noConversion"/>
  </si>
  <si>
    <t xml:space="preserve">1 영업 목표 달성! 마인드가 성과를 만든다
2 첫인상은 말보다 강하다! 이미지와 비언어 전략
3 기본 매너 필수! 라포 형성의 비밀
4 잠재 고객 발굴 어떻게 시작할까?
5 고객은 모두 같지 않다! 세분화 전략의 핵심
6 가망 고객을 진짜 고객으로! 협상 스킬 공개
7 상품이 팔리는 이유는? 가치 제안의 기술
8 제안서 성공의 시작! 기획이 답이다
9 눈길 잡는 영업제안서! 이렇게 작성한다
10 제안요청서 분석 제대로 하면 수주도 잡힌다!
11 계약 끝났다고 안심? 성공 관리는 지금부터!
12 영업비밀이란 무엇인가? 반드시 알아야 한다
13 영업비밀 성립 요건! 기준은 이것이다
14 영업비밀 관리 어떻게 해야 안전할까?
15 영업비밀 침해! 어디까지가 처벌 대상일까?
16 상품 시연! 고객이 반응하는 전달법
17 판매 촉진과 가격 협상! 이기는 공식 있다
18 고객 미팅 준비가 절반이다! 시나리오 전략 공개
19 고객과 오래 가는 관계! 충성도 관리의 핵심
20 고객 만족도 관리가 매출을 살린다! 소통의 기술
</t>
    <phoneticPr fontId="7" type="noConversion"/>
  </si>
  <si>
    <t>데이터 경제 시대가 도래함에 따라 데이터 3법과 데이터 활용, 영업비밀에 대해 학습하고 기업의 점검사항 및 대비방법에 대해 알수 있다.</t>
    <phoneticPr fontId="7" type="noConversion"/>
  </si>
  <si>
    <t>데이터 3법 및 데이터 활용, 영업비밀 교육의 필요성이 있는 기업의 모든 임직원</t>
    <phoneticPr fontId="7" type="noConversion"/>
  </si>
  <si>
    <t>1 데이터 3법이란
2 신용정보법이란
3 정보통신망법이란
4 정보통신망법 주요 조문
5 영업비밀 보호 일반론
6 영업비밀 종류와 요건 part 1
7 영업비밀 종류와 요건 part 2
8 기업의 영업비밀 관련 점검 및 대비사항
9 영업비밀과 계약
10 기술유출 및 영업비밀 침해와 분쟁사례
11 미래 기술 영업비밀 보호 전략
12 내부자 위협 예방과 대응 방법
13 디지털 트랜스포메이션 시대의 영업비밀 보호
14 국내외 산업 스파이 대응 전략
15 영업비밀 침해 사건 대응 매뉴얼
16 영업비밀로 글로벌 경쟁력 강화하기
17 기술유출 위험 분석과 사전 예방책
18 글로벌 규제와 영업비밀 보호 전략
19 미래 데이터와 기술 보호를 위한 장기적 전략</t>
    <phoneticPr fontId="7" type="noConversion"/>
  </si>
  <si>
    <t>ABA20263001153255</t>
  </si>
  <si>
    <t>ABA20263001153270</t>
  </si>
  <si>
    <t>ABA20263001153274</t>
  </si>
  <si>
    <t>ABA20263001153284</t>
  </si>
  <si>
    <t>ABA20263001153309</t>
  </si>
  <si>
    <t>ABA20263001153317</t>
  </si>
  <si>
    <t>UX, 고객을 사로잡는 경험의 기술</t>
  </si>
  <si>
    <t>현장에서 바로 쓰는 일상생활지원 실천 가이드</t>
  </si>
  <si>
    <t>현장에서 바로 쓰는 일상생활지원 실천 가이드</t>
    <phoneticPr fontId="7" type="noConversion"/>
  </si>
  <si>
    <t>기업 보안 청신호, 전사원이 배우는 정보보안 실무교육</t>
  </si>
  <si>
    <t>I20241227-0170-L4120-00</t>
    <phoneticPr fontId="7" type="noConversion"/>
  </si>
  <si>
    <t>NCS 소분류명</t>
  </si>
  <si>
    <t>사회복지서비스</t>
  </si>
  <si>
    <t>알아두면 쓸모 있는 신비한 사이버보안</t>
  </si>
  <si>
    <t>주식회사 한국이러닝인재개발원</t>
  </si>
  <si>
    <t>이송, 김수경, 이동현, 이광근, 김재현, 김금란, 박병건, 신동주, 정명일, 송한라, 이민경</t>
  </si>
  <si>
    <t>2025-10-14</t>
  </si>
  <si>
    <t>전사원이 알아야 할 랜섬웨어와 악성코드 예방법</t>
  </si>
  <si>
    <t>장주현, 김수경, 이동현, 이광근, 김재현, 김금란, 박병건, 신동주, 정명일, 송한라, 이민경</t>
  </si>
  <si>
    <t>요양기초 실무과정</t>
  </si>
  <si>
    <t>이수옥, 김금란, 신동주, 이승훈, 정명일, 강천국, 신재혁, 전유림</t>
  </si>
  <si>
    <t>새로운 기회와 도전, 지금 당장 아세안 공부하라-베트남</t>
  </si>
  <si>
    <t>8시간</t>
  </si>
  <si>
    <t>윤진표, 김금란, 박병건, 신동주, 이승훈, 정명일, 김진국, 김선화</t>
  </si>
  <si>
    <t>사회생활을 빛내는 에니어그램 관계 코칭</t>
  </si>
  <si>
    <t>이수옥, 김태흥, 김금란, 박병건, 신동주, 이승훈, 정명일, 김진국, 김선화</t>
  </si>
  <si>
    <t>빠르고 쉽게 배우는 파이썬을 이용한 인공지능</t>
  </si>
  <si>
    <t>이주호, 김금란, 박병건, 신동주, 이승훈, 정명일, 김진국</t>
  </si>
  <si>
    <t>I20251014-1367-L3321-00</t>
  </si>
  <si>
    <t xml:space="preserve">새로운 기회와 도전, 지금 당장 아세안 공부하라-태국					</t>
  </si>
  <si>
    <t>정진섭, 이수옥, 김금란, 박병건, 신동주, 이승훈, 정명일, 김진국, 이태열</t>
  </si>
  <si>
    <t>비전공자를 위한 IT 부트캠프, IT의 정석</t>
  </si>
  <si>
    <t>이수옥, 최원영, 김금란, 박병건, 신동주, 이승훈, 정명일, 김진국, 김선화</t>
  </si>
  <si>
    <t>스마트 시대의 광고 마케팅</t>
  </si>
  <si>
    <t>정진섭, 김재현, 이수옥, 김금란, 박병건, 신동주, 이승훈, 정명일, 김진국, 소유미, 김병희</t>
  </si>
  <si>
    <t>비전공자도 쉽게 하는 Python 입문</t>
  </si>
  <si>
    <t>박성백, 김금란, 박병건, 신동주, 이승훈, 정명일, 김진국</t>
  </si>
  <si>
    <t xml:space="preserve">슬기롭게 비즈니스, 구독경제 </t>
  </si>
  <si>
    <t>11시간</t>
  </si>
  <si>
    <t>정진섭, 김재현, 이수옥, 김금란, 박병건, 신동주, 이승훈, 정명일, 김진국, 소유미, 정희선</t>
  </si>
  <si>
    <t xml:space="preserve">만화로 보는 회계튜토리얼-재무제표의 이해					</t>
  </si>
  <si>
    <t>김용석, 김금란, 박병건, 신동주, 이승훈, 정명일, 김진국</t>
  </si>
  <si>
    <t>리더의 완성, 해외 MBA</t>
  </si>
  <si>
    <t>이수옥, 이혜진, 김금란, 박병건, 신동주, 이승훈, 정명일, 김진국, 김선화</t>
  </si>
  <si>
    <t>언택트 시대, e-비즈니스 인사이트</t>
  </si>
  <si>
    <t>이수욱, 최종근, 김금란, 신동주, 이승훈, 김진국, 강천국</t>
  </si>
  <si>
    <t>디지털자산 NFT</t>
  </si>
  <si>
    <t>백기락, 김금란, 박병건, 신동주, 이승훈, 정명일, 김진국</t>
  </si>
  <si>
    <t>김재현, 김선화, 이수옥, 김금란, 박병건, 신동주, 이승훈, 정명일, 김진국, 최형욱</t>
  </si>
  <si>
    <t>이수옥, 김선영, 김금란, 박병건, 신동주, 이승훈, 정명일, 김진국, 김선화</t>
  </si>
  <si>
    <t>강한 문장을 만드는 글쓰기 PT</t>
  </si>
  <si>
    <t>김선영, 김금란, 박병건, 신동주, 이승훈, 정명일, 김진국</t>
  </si>
  <si>
    <t>R을 활용한 빅데이터 및 통계분석</t>
  </si>
  <si>
    <t>이수옥, 박성백, 김금란, 박병건, 신동주, 이승훈, 정명일, 김진국, 김선화</t>
  </si>
  <si>
    <t>Python을 활용한 빅데이터 분석과 시각화</t>
  </si>
  <si>
    <t>의료서비스 실전 직무교육</t>
  </si>
  <si>
    <t>공혜연, 김금란, 박병건, 신동주, 이승훈, 김진국, 강천국, 신재혁</t>
  </si>
  <si>
    <t>NFT, 새로운 비즈니스의 시작</t>
  </si>
  <si>
    <t>이동원, 김금란, 박병건, 신동주, 이승훈, 정명일, 김진국</t>
  </si>
  <si>
    <t>의료종사자 직무필수핵심 의료법</t>
  </si>
  <si>
    <t>정진, 김금란, 박병건, 신동주, 이승훈, 김진국, 강천국, 신재혁</t>
  </si>
  <si>
    <t>인사평가체계 구축 및 운영 방법</t>
  </si>
  <si>
    <t>정진섭, 김재현, 김금란, 박병건, 신동주, 이승훈, 김진국, 소유미, 정종태</t>
  </si>
  <si>
    <t>NEW 스마트 금융인이 알아야 할 자금세탁방지제도</t>
  </si>
  <si>
    <t>New Virtual Digital! 메타버스 응용 가이드</t>
  </si>
  <si>
    <t>한동욱, 김금란, 박병건, 신동주, 이승훈, 정명일, 김진국, 김선화</t>
  </si>
  <si>
    <t>[필수교육] 의료기관 및 요양기관 종사자 CS 교육</t>
  </si>
  <si>
    <t>이선호, 강천국, 신재혁, 김금란, 박병건, 신동주, 이승훈, 정명일, 김진국</t>
  </si>
  <si>
    <t>전사원이 바로 쓰는 사무행정 실무</t>
  </si>
  <si>
    <t>0299:기타 사무 지원 종사원</t>
  </si>
  <si>
    <t>김예승, 정진섭, 김재현, 김금란, 박병건, 신동주, 이승훈, 김진국, 소유미, 김상배</t>
  </si>
  <si>
    <t>4차 산업혁명의 본질과 미래</t>
  </si>
  <si>
    <t>이송, 김금란, 박병건, 신동주, 이승훈, 정명일, 김진국, 김선화</t>
  </si>
  <si>
    <t>배종혁, 김금란, 박병건, 신동주, 이승훈, 정명일, 김진국</t>
  </si>
  <si>
    <t>장정빈, 김재현, 김선화, 이수옥, 김금란, 박병건, 신동주, 이승훈, 정명일, 김진국, 소유미</t>
  </si>
  <si>
    <t>채용에서 퇴직까지 인사노무관리 핵심실무</t>
  </si>
  <si>
    <t>정진섭, 김재현, 김금란, 박병건, 신동주, 이승훈, 김진국, 소유미, 양재모</t>
  </si>
  <si>
    <t xml:space="preserve">[PPT의 신] 칼퇴요정의 남다른 슬라이드 제작 비법 </t>
  </si>
  <si>
    <t>김진아, 김금란, 박병건, 신동주, 이승훈, 정명일, 김진국</t>
  </si>
  <si>
    <t>[PPT의 신] Pro일잘러의 훔치고 싶은 문서 스킬</t>
  </si>
  <si>
    <t>정진섭, 김재현, 김금란, 박병건, 신동주, 이승훈, 김진국, 소유미, 강신정</t>
  </si>
  <si>
    <t>정진섭, 김선화, 이수옥, 김금란, 박병건, 신동주, 이승훈, 정명일, 김진국, 이민경</t>
  </si>
  <si>
    <t>4차산업혁명 기초기술 현장적용 가이드</t>
  </si>
  <si>
    <t>40시간</t>
  </si>
  <si>
    <t>한동욱, 정진섭, 김선화, 이수옥, 김금란, 박병건, 신동주, 이승훈, 정명일, 김진국</t>
  </si>
  <si>
    <t>한번에 해결하는 4주기 병원종사자 핵심직무</t>
  </si>
  <si>
    <t>양송이, 김원자, 양태영, 김금란, 박병건, 신동주, 이승훈, 김진국, 강천국, 신재혁</t>
  </si>
  <si>
    <t>콘텐츠 시대! OTT 인사이트</t>
  </si>
  <si>
    <t>김선화, 이수옥, 김금란, 박병건, 신동주, 이승훈, 정명일, 김진국, 송한라, 임석봉</t>
  </si>
  <si>
    <t>우리가 알아야 할 세일즈의 기본 ABC</t>
  </si>
  <si>
    <t>김현철, 김금란, 박병건, 신동주, 이승훈, 김진국, 소유미</t>
  </si>
  <si>
    <t>[ChatGPT] 영업제안서 10분만에 생성하고 칼퇴하기</t>
  </si>
  <si>
    <t>2025년 05차</t>
  </si>
  <si>
    <t>용도별 생성형 AI 추천과 활용 전략 총정리</t>
  </si>
  <si>
    <t>한동욱, 박병건, 신동주, 정명일, 김진국, 김금란, 이승훈</t>
  </si>
  <si>
    <t>2025-12-29</t>
  </si>
  <si>
    <t>2027-12-28</t>
  </si>
  <si>
    <t>I20251229-0438-L2221-00</t>
  </si>
  <si>
    <t>박병건, 신동주, 정명일, 김진국, 김금란, 이승훈, 김경자</t>
  </si>
  <si>
    <t>I20251229-0253-L2220-00</t>
  </si>
  <si>
    <t>환자 접수부터 퇴원까지! 병원 행정 절차 마스터</t>
  </si>
  <si>
    <t>양태영, 강천국, 신재혁, 박병건, 신동주, 정명일, 김진국, 김금란, 이승훈</t>
  </si>
  <si>
    <t>I20251229-0252-L3221-00</t>
  </si>
  <si>
    <t>실무자들이 꼭 써야 할 AI 툴! 이것만 알면 끝난다</t>
  </si>
  <si>
    <t>I20251229-0249-L4121-00</t>
  </si>
  <si>
    <t>신뢰로 시작해 성과로 끝낸다! 영업 현장 필수 가이드</t>
  </si>
  <si>
    <t>I20251229-0248-L4121-00</t>
  </si>
  <si>
    <t>데이터 경제 시대의 경쟁력 강화 열쇠, 영업비밀과 데이터 활용</t>
  </si>
  <si>
    <t>05010101:법무</t>
  </si>
  <si>
    <t>박병건, 신동주, 정명일, 김진국, 김금란, 이승훈, 김병남, 홍승희</t>
  </si>
  <si>
    <t>I20251229-0213-L3220-00</t>
  </si>
  <si>
    <t>스마트 시대, 변화하는 사회복지 실무 솔루션</t>
  </si>
  <si>
    <t>07010201:사회복지프로그램운영</t>
  </si>
  <si>
    <t>손유재, 강천국, 신재혁, 김금란, 박병건, 신동주, 김진국</t>
  </si>
  <si>
    <t>I20251229-0190-A4231-00</t>
  </si>
  <si>
    <t>고객의 마음을 사로잡는 세일즈 전략</t>
  </si>
  <si>
    <t>한종률, 김금란, 박병건, 신동주, 이승훈, 정명일, 김진국</t>
  </si>
  <si>
    <t>I20251229-0182-A4231-00</t>
  </si>
  <si>
    <t>08020106:서비스경험디자인</t>
  </si>
  <si>
    <t>박재경, 김금란, 박병건, 신동주, 이승훈, 정명일, 김진국</t>
  </si>
  <si>
    <t>I20251229-0173-A4231-00</t>
  </si>
  <si>
    <t>손유재, 강천국, 신재혁, 김금란, 박병건, 신동주, 정명일</t>
  </si>
  <si>
    <t>I20251229-1050-A4231-00</t>
  </si>
  <si>
    <t>본 과정은 생성형 AI의 개념과 활용 구조를 이해하고, 기업 환경에 적합한 AI 도입 전략을 수립할 수 있도록 설계된 과정입니다. 생성형 AI 도구별 활용 방식과 실무 적용 기준을 중심으로 조직 차원의 AI 활용 역량 강화를 목표로 합니다.</t>
  </si>
  <si>
    <t>본 과정은 의료기관 행정 업무 전반에 대한 이해를 바탕으로 환자 관리, 재정 업무, 법적 대응 및 조직 운영 역량을 강화하여 의료 행정 실무의 전문성을 높이는 과정입니다.</t>
  </si>
  <si>
    <t>본 과정은 다양한 업무 영역에서 활용 가능한 AI 도구의 기능과 활용 방법을 이해하고, 목적에 적합한 AI 툴을 선택·적용하여 업무 생산성과 콘텐츠 완성도를 향상시키는 것을 목표로 합니다.</t>
  </si>
  <si>
    <t>본 과정은 영업 실무 전반에 대한 이해를 바탕으로 체계적인 영업 프로세스 수행 역량을 강화하고, 고객 신뢰와 장기적 관계 형성을 통해 지속 가능한 영업 성과를 창출하는 것을 목표로 합니다.</t>
  </si>
  <si>
    <t>본 과정은 데이터 3법과 영업비밀 관련 제도를 중심으로 기업의 데이터 활용 시 준수 사항과 점검 체계를 이해하고, 실무에 적용 가능한 대응 방안을 마련할 수 있도록 구성되었습니다.</t>
  </si>
  <si>
    <t>A</t>
    <phoneticPr fontId="7" type="noConversion"/>
  </si>
  <si>
    <t>본 과정은 다양한 업무 영역에서 활용 가능한 AI 도구의 기능과 활용 방법을 이해하고, 목적에 적합한 AI 툴을 선택·적용하여 업무 생산성과 콘텐츠 완성도를 향상시키는 것을 목표로 합니다.</t>
    <phoneticPr fontId="7" type="noConversion"/>
  </si>
  <si>
    <t>본 과정은 영업 실무 전반에 대한 이해를 바탕으로 체계적인 영업 프로세스 수행 역량을 강화하고, 고객 신뢰와 장기적 관계 형성을 통해 지속 가능한 영업 성과를 창출하는 것을 목표로 합니다.</t>
    <phoneticPr fontId="7" type="noConversion"/>
  </si>
  <si>
    <t>B</t>
    <phoneticPr fontId="7" type="noConversion"/>
  </si>
  <si>
    <t>고객의 마음을 사로잡는 세일즈 전략</t>
    <phoneticPr fontId="7" type="noConversion"/>
  </si>
  <si>
    <t>용도별 생성형 AI 추천과 활용 전략 총정리</t>
    <phoneticPr fontId="7" type="noConversion"/>
  </si>
  <si>
    <t>환자 접수부터 퇴원까지! 병원 행정 절차 마스터</t>
    <phoneticPr fontId="7" type="noConversion"/>
  </si>
  <si>
    <t>실무자들이 꼭 써야 할 AI 툴! 이것만 알면 끝난다</t>
    <phoneticPr fontId="7" type="noConversion"/>
  </si>
  <si>
    <t>신뢰로 시작해 성과로 끝낸다! 영업 현장 필수 가이드</t>
    <phoneticPr fontId="7" type="noConversion"/>
  </si>
  <si>
    <t>ABA20253001146732</t>
  </si>
  <si>
    <t>ABA20253001146727</t>
  </si>
  <si>
    <t>ABA20253001146725</t>
  </si>
  <si>
    <t>ABA20253001146721</t>
  </si>
  <si>
    <t>ABA20253001146722</t>
  </si>
  <si>
    <t>ABA20253001146723</t>
  </si>
  <si>
    <t>ABA20253001146724</t>
  </si>
  <si>
    <t>ABA20253001146731</t>
  </si>
  <si>
    <t>ABA20263001153613</t>
  </si>
  <si>
    <t>ABA20263001153617</t>
  </si>
  <si>
    <t>ABA20263001153625</t>
  </si>
  <si>
    <t>ABA20253001130964</t>
  </si>
  <si>
    <t>ABA20253001131009</t>
  </si>
  <si>
    <t>ABA20253001131019</t>
  </si>
  <si>
    <t>ABA20253001131024</t>
  </si>
  <si>
    <t>ABA20253001131032</t>
  </si>
  <si>
    <t>ABA20253001131040</t>
  </si>
  <si>
    <t>ABA20253001131044</t>
  </si>
  <si>
    <t>ABA20253001131092</t>
  </si>
  <si>
    <t>ABA20253001131103</t>
  </si>
  <si>
    <t>ABA20253001131108</t>
  </si>
  <si>
    <t>ABA20253001131117</t>
  </si>
  <si>
    <t>ABA20253001131126</t>
  </si>
  <si>
    <t>ABA20253001131168</t>
  </si>
  <si>
    <t>ABA20253001131953</t>
  </si>
  <si>
    <t>ABA20253001131957</t>
  </si>
  <si>
    <t>ABA20253001131966</t>
  </si>
  <si>
    <t>ABA20253001131969</t>
  </si>
  <si>
    <t>ABA20253001132152</t>
  </si>
  <si>
    <t>ABA20253001132169</t>
  </si>
  <si>
    <t>ABA20253001132181</t>
  </si>
  <si>
    <t>ABA20253001132209</t>
  </si>
  <si>
    <t>ABA20253001132216</t>
  </si>
  <si>
    <t>ABA20253001132386</t>
  </si>
  <si>
    <t>ABA20253001132389</t>
  </si>
  <si>
    <t>ABA20253001132413</t>
  </si>
  <si>
    <t>ABA20253001132419</t>
  </si>
  <si>
    <t>ABA20253001132422</t>
  </si>
  <si>
    <t>ABA20253001132427</t>
  </si>
  <si>
    <t>ABA20253001132444</t>
  </si>
  <si>
    <t>ABA20253001132465</t>
  </si>
  <si>
    <t>ABA20253001132520</t>
  </si>
  <si>
    <t>ABA20253001132524</t>
  </si>
  <si>
    <t>ABA20253001132527</t>
  </si>
  <si>
    <t>ABA20253001132601</t>
  </si>
  <si>
    <t>ABA20253001132633</t>
  </si>
  <si>
    <t>ABA20253001132678</t>
  </si>
  <si>
    <t>ABA20253001132684</t>
  </si>
  <si>
    <t>ABA20253001132691</t>
  </si>
  <si>
    <t>ABA20253001132703</t>
  </si>
  <si>
    <t>ABA20253001132708</t>
  </si>
  <si>
    <t>ABA20253001132719</t>
  </si>
  <si>
    <t>ABA20253001132726</t>
  </si>
  <si>
    <t>ABA20253001132742</t>
  </si>
  <si>
    <t>ABA20253001132745</t>
  </si>
  <si>
    <t>ABA20253001113923</t>
  </si>
  <si>
    <t>ABA20253001113921</t>
  </si>
  <si>
    <t>ABA20253001113919</t>
  </si>
  <si>
    <t>ABA20253001113914</t>
  </si>
  <si>
    <t>ABA20253001113899</t>
  </si>
  <si>
    <t>ABA20253001113880</t>
  </si>
  <si>
    <t>ABA20253001113860</t>
  </si>
  <si>
    <t>ABA20253001113854</t>
  </si>
  <si>
    <t>ABA20253001113850</t>
  </si>
  <si>
    <t>ABA20253001075361</t>
  </si>
  <si>
    <t>ABA20253001075444</t>
  </si>
  <si>
    <t>ABA20253001075446</t>
  </si>
  <si>
    <t>ABA20253001075451</t>
  </si>
  <si>
    <t>ABA20253001075455</t>
  </si>
  <si>
    <t>ABA20253001146717</t>
  </si>
  <si>
    <t>ABA20243001060437</t>
  </si>
  <si>
    <t>ABA20253001063670</t>
  </si>
  <si>
    <t>ABA20253001061515</t>
  </si>
  <si>
    <t>ABA20253001139359</t>
  </si>
  <si>
    <t>ABA20253001139357</t>
  </si>
  <si>
    <t>ABA20253001139360</t>
  </si>
  <si>
    <t>ABA20253001108707</t>
  </si>
  <si>
    <t>ABA20253001108708</t>
  </si>
  <si>
    <t>ABA20253001108641</t>
  </si>
  <si>
    <t>ABA20253001108613</t>
  </si>
  <si>
    <t>ABA20253001108575</t>
  </si>
  <si>
    <t>ABA20253001108645</t>
  </si>
  <si>
    <t>ABA20253001108618</t>
  </si>
  <si>
    <t>ABA20253001108634</t>
  </si>
  <si>
    <t>ABA20253001108611</t>
  </si>
  <si>
    <t>ABA20253001108632</t>
  </si>
  <si>
    <t>ABA20253001108610</t>
  </si>
  <si>
    <t>ABA20253001108629</t>
  </si>
  <si>
    <t>ABA20253001108600</t>
  </si>
  <si>
    <t>ABA20253001108625</t>
  </si>
  <si>
    <t>ABA20253001108591</t>
  </si>
  <si>
    <t>ABA20253001108513</t>
  </si>
  <si>
    <t>ABA20253001146730</t>
  </si>
  <si>
    <t>ABA20253001146730</t>
    <phoneticPr fontId="7" type="noConversion"/>
  </si>
  <si>
    <t>ABA20253001146733</t>
  </si>
  <si>
    <t>ABA20253001146733</t>
    <phoneticPr fontId="7" type="noConversion"/>
  </si>
  <si>
    <t>ABA20253001146734</t>
  </si>
  <si>
    <t>ABA20253001146734</t>
    <phoneticPr fontId="7" type="noConversion"/>
  </si>
  <si>
    <t>ABA20253001146735</t>
  </si>
  <si>
    <t>ABA20253001146735</t>
    <phoneticPr fontId="7" type="noConversion"/>
  </si>
  <si>
    <t>ABA20253001146736</t>
  </si>
  <si>
    <t>ABA20253001146736</t>
    <phoneticPr fontId="7" type="noConversion"/>
  </si>
  <si>
    <t>입과가능인원</t>
    <phoneticPr fontId="7" type="noConversion"/>
  </si>
  <si>
    <t>교강사 배정 인원</t>
    <phoneticPr fontId="7" type="noConversion"/>
  </si>
  <si>
    <t>김금란/이승훈/신동주/정명일/박병건/김진국</t>
    <phoneticPr fontId="7" type="noConversion"/>
  </si>
  <si>
    <t>박병건/신동주/김진국/이승훈/김금란/정명일</t>
    <phoneticPr fontId="7" type="noConversion"/>
  </si>
  <si>
    <t>이승훈/김금란/박병건/김진국/신동주/정명일</t>
    <phoneticPr fontId="7" type="noConversion"/>
  </si>
  <si>
    <t>이승훈/정명일/김진국/김금란/신동주/박병건</t>
    <phoneticPr fontId="7" type="noConversion"/>
  </si>
  <si>
    <t>정명일/이승훈/김금란/박병건/신동주</t>
    <phoneticPr fontId="7" type="noConversion"/>
  </si>
  <si>
    <t>신동주/김진국/강천국/박병건/김금란/신재혁</t>
    <phoneticPr fontId="7" type="noConversion"/>
  </si>
  <si>
    <t>이승훈/박병건/김진국/김금란/정명일/신동주</t>
    <phoneticPr fontId="7" type="noConversion"/>
  </si>
  <si>
    <t>이승훈/김진국/정명일/박병건/신동주</t>
    <phoneticPr fontId="7" type="noConversion"/>
  </si>
  <si>
    <t>강천국/신재혁</t>
    <phoneticPr fontId="7" type="noConversion"/>
  </si>
  <si>
    <t>김금란/정명일/이승훈/김진국/박병건/신동주</t>
    <phoneticPr fontId="7" type="noConversion"/>
  </si>
  <si>
    <t>신동주/정명일</t>
    <phoneticPr fontId="7" type="noConversion"/>
  </si>
  <si>
    <t>강천국/김금란/김진국/박병건/신재혁/신동주</t>
    <phoneticPr fontId="7" type="noConversion"/>
  </si>
  <si>
    <t>신동주/강천국/신재혁/김금란/박병건/김진국</t>
    <phoneticPr fontId="7" type="noConversion"/>
  </si>
  <si>
    <t>신재혁/박병건/신동주/김금란/김진국/강천국</t>
    <phoneticPr fontId="7" type="noConversion"/>
  </si>
  <si>
    <t>박병건/김진국/신동주/김금란</t>
    <phoneticPr fontId="7" type="noConversion"/>
  </si>
  <si>
    <t>박병건/김금란/신동주/김진국/이승훈</t>
    <phoneticPr fontId="7" type="noConversion"/>
  </si>
  <si>
    <t>신재혁</t>
    <phoneticPr fontId="7" type="noConversion"/>
  </si>
  <si>
    <t>이승훈/김금란/신동주/김진국/박병건</t>
    <phoneticPr fontId="7" type="noConversion"/>
  </si>
  <si>
    <t>김금란</t>
    <phoneticPr fontId="7" type="noConversion"/>
  </si>
  <si>
    <t>김금란/박병건/신동주</t>
    <phoneticPr fontId="7" type="noConversion"/>
  </si>
  <si>
    <t>김진국/신동주/김금란/이승훈/박병건</t>
    <phoneticPr fontId="7" type="noConversion"/>
  </si>
  <si>
    <t>강천국</t>
    <phoneticPr fontId="7" type="noConversion"/>
  </si>
  <si>
    <t>박병건/신동주</t>
    <phoneticPr fontId="7" type="noConversion"/>
  </si>
  <si>
    <t>박병건/김진국/강천국/신동주/신재혁/김금란</t>
    <phoneticPr fontId="7" type="noConversion"/>
  </si>
  <si>
    <t>신동국/김금란/이승훈/박병건/정진섭/김진국</t>
    <phoneticPr fontId="7" type="noConversion"/>
  </si>
  <si>
    <t>신동주/정명일/이승훈/박병건/김금란/김진국</t>
    <phoneticPr fontId="7" type="noConversion"/>
  </si>
  <si>
    <t>강천국/신재혁</t>
    <phoneticPr fontId="7" type="noConversion"/>
  </si>
  <si>
    <t>김진국/박병건/신동주/정명일</t>
    <phoneticPr fontId="7" type="noConversion"/>
  </si>
  <si>
    <t>ABA20253001139355</t>
    <phoneticPr fontId="7" type="noConversion"/>
  </si>
  <si>
    <t>ABA20253001139355</t>
    <phoneticPr fontId="7" type="noConversion"/>
  </si>
  <si>
    <t>박병건/김금란/이승훈/김진국/신동주</t>
    <phoneticPr fontId="7" type="noConversion"/>
  </si>
  <si>
    <t>김금란/박병건/김진국/신동주</t>
    <phoneticPr fontId="7" type="noConversion"/>
  </si>
  <si>
    <t>신재혁</t>
    <phoneticPr fontId="7" type="noConversion"/>
  </si>
  <si>
    <t>김금란/신동주/김진국/이승훈</t>
    <phoneticPr fontId="7" type="noConversion"/>
  </si>
  <si>
    <t>윤가영</t>
    <phoneticPr fontId="7" type="noConversion"/>
  </si>
  <si>
    <t>김진국/신동주/박병건</t>
    <phoneticPr fontId="7" type="noConversion"/>
  </si>
  <si>
    <t>신동주/박병건/김진국/김금란</t>
    <phoneticPr fontId="7" type="noConversion"/>
  </si>
  <si>
    <t>ABA20253001068548</t>
    <phoneticPr fontId="7" type="noConversion"/>
  </si>
  <si>
    <t>ABA20253001068548</t>
    <phoneticPr fontId="7" type="noConversion"/>
  </si>
  <si>
    <t>김금란/박병건/오일기/신동주/김진국</t>
    <phoneticPr fontId="7" type="noConversion"/>
  </si>
  <si>
    <t>ABA20253001123942</t>
    <phoneticPr fontId="7" type="noConversion"/>
  </si>
  <si>
    <t>ABA20253001123942</t>
    <phoneticPr fontId="7" type="noConversion"/>
  </si>
  <si>
    <t>ABA20253001123942</t>
    <phoneticPr fontId="7" type="noConversion"/>
  </si>
  <si>
    <t>이민경</t>
    <phoneticPr fontId="7" type="noConversion"/>
  </si>
  <si>
    <t>김금란/박병건/오일기/신동주/김진국</t>
    <phoneticPr fontId="7" type="noConversion"/>
  </si>
  <si>
    <t>김진국/신동주/박병건/이승훈/김금란/김수경</t>
    <phoneticPr fontId="7" type="noConversion"/>
  </si>
  <si>
    <t>이승훈/김금란/박병건/신동주/김진국/김수경</t>
    <phoneticPr fontId="7" type="noConversion"/>
  </si>
  <si>
    <t>정명일/박병건/신동주/김진국</t>
    <phoneticPr fontId="7" type="noConversion"/>
  </si>
  <si>
    <t>ABA20253001068603</t>
    <phoneticPr fontId="7" type="noConversion"/>
  </si>
  <si>
    <t>의료기관 종사자라면 알아야 할 핵심직무</t>
    <phoneticPr fontId="7" type="noConversion"/>
  </si>
  <si>
    <t>의료기관 종사자라면 알아야 할 핵심직무</t>
    <phoneticPr fontId="7" type="noConversion"/>
  </si>
  <si>
    <t>의료기관 종사자라면 알아야 할 핵심직무</t>
    <phoneticPr fontId="7" type="noConversion"/>
  </si>
  <si>
    <t>ABA20253001068603</t>
    <phoneticPr fontId="7" type="noConversion"/>
  </si>
  <si>
    <t>ABA20253001068603</t>
    <phoneticPr fontId="7" type="noConversion"/>
  </si>
  <si>
    <t>김금란/박병건/신동주/강천국/김진국/신재혁</t>
    <phoneticPr fontId="7" type="noConversion"/>
  </si>
  <si>
    <t>ChatGPT를 활용한 프리젠테이션&amp;기획서 순삭하기</t>
    <phoneticPr fontId="7" type="noConversion"/>
  </si>
  <si>
    <t>ABA20253001087483</t>
    <phoneticPr fontId="7" type="noConversion"/>
  </si>
  <si>
    <t>ABA20253001087483</t>
    <phoneticPr fontId="7" type="noConversion"/>
  </si>
  <si>
    <t>정명일/이승훈/박병건/신동주</t>
    <phoneticPr fontId="7" type="noConversion"/>
  </si>
  <si>
    <t>ABA20253001087484</t>
    <phoneticPr fontId="7" type="noConversion"/>
  </si>
  <si>
    <t>ABA20253001087484</t>
    <phoneticPr fontId="7" type="noConversion"/>
  </si>
  <si>
    <t>ABA20253001068681</t>
    <phoneticPr fontId="7" type="noConversion"/>
  </si>
  <si>
    <t>이승훈/김수경/김금란/박병건/신동주</t>
    <phoneticPr fontId="7" type="noConversion"/>
  </si>
  <si>
    <t>ABA20253001068695</t>
    <phoneticPr fontId="7" type="noConversion"/>
  </si>
  <si>
    <t>ABA20253001068695</t>
    <phoneticPr fontId="7" type="noConversion"/>
  </si>
  <si>
    <t>ABA20253001068695</t>
    <phoneticPr fontId="7" type="noConversion"/>
  </si>
  <si>
    <t>박병건</t>
    <phoneticPr fontId="7" type="noConversion"/>
  </si>
  <si>
    <t>ABA20253001068691</t>
    <phoneticPr fontId="7" type="noConversion"/>
  </si>
  <si>
    <t>김금란</t>
    <phoneticPr fontId="7" type="noConversion"/>
  </si>
  <si>
    <t>김금란/신동주/박병건/정명일</t>
    <phoneticPr fontId="7" type="noConversion"/>
  </si>
  <si>
    <t>강천국/신재혁</t>
    <phoneticPr fontId="7" type="noConversion"/>
  </si>
  <si>
    <t>정명일</t>
    <phoneticPr fontId="7" type="noConversion"/>
  </si>
  <si>
    <t>정명일/신동주</t>
    <phoneticPr fontId="7" type="noConversion"/>
  </si>
  <si>
    <t>신동주/이승훈/김진국/박병건/정명일/김금란</t>
    <phoneticPr fontId="7" type="noConversion"/>
  </si>
  <si>
    <t>정명일</t>
    <phoneticPr fontId="7" type="noConversion"/>
  </si>
  <si>
    <t>김진국/이승훈/정명일/김금란/신동주/박병건</t>
    <phoneticPr fontId="7" type="noConversion"/>
  </si>
  <si>
    <t>신동주/김금란/박병건/정명일/김진국/이승훈</t>
    <phoneticPr fontId="7" type="noConversion"/>
  </si>
  <si>
    <t>이승훈/김진국/신동주/정명일/김금란/박병건</t>
    <phoneticPr fontId="7" type="noConversion"/>
  </si>
  <si>
    <t>김금란/정명일/신동주/박병건/김진국</t>
    <phoneticPr fontId="7" type="noConversion"/>
  </si>
  <si>
    <t>박병건/이승훈/정명일/김진국/김금란/신동주</t>
    <phoneticPr fontId="7" type="noConversion"/>
  </si>
  <si>
    <t>신동주/정명일/이승훈/김금란/박병건/김진국</t>
    <phoneticPr fontId="7" type="noConversion"/>
  </si>
  <si>
    <t>박병건/이승훈/신동주/김진국/김금란/정명일</t>
    <phoneticPr fontId="7" type="noConversion"/>
  </si>
  <si>
    <t>김금란/김진국/신동주/이승훈</t>
    <phoneticPr fontId="7" type="noConversion"/>
  </si>
  <si>
    <t>이승훈/정명일/박병건/신동주/김진국/김금란</t>
    <phoneticPr fontId="7" type="noConversion"/>
  </si>
  <si>
    <t>김진국/김금란/박병건/신동주/이승훈/정명일</t>
    <phoneticPr fontId="7" type="noConversion"/>
  </si>
  <si>
    <t>김금란/신동주/박병건/김진국/이승훈/정명일</t>
    <phoneticPr fontId="7" type="noConversion"/>
  </si>
  <si>
    <t>김진국/김금란/신동주/정명일/이승훈/박병건</t>
    <phoneticPr fontId="7" type="noConversion"/>
  </si>
  <si>
    <t>신동주/정명일/김금란/이승훈/김진국/박병건</t>
    <phoneticPr fontId="7" type="noConversion"/>
  </si>
  <si>
    <t>박병건/김금란/신동주/이승훈/김진국/정명일</t>
    <phoneticPr fontId="7" type="noConversion"/>
  </si>
  <si>
    <t>신동주/박병건/신재혁/김금란/강천국/김진국</t>
    <phoneticPr fontId="7" type="noConversion"/>
  </si>
  <si>
    <t>이승훈/정명일/김금란/박병건/신동주/김진국</t>
    <phoneticPr fontId="7" type="noConversion"/>
  </si>
  <si>
    <t>김금란/김진국/강천국/신동주/박병건/신재혁</t>
    <phoneticPr fontId="7" type="noConversion"/>
  </si>
  <si>
    <t>김금란/김진국</t>
    <phoneticPr fontId="7" type="noConversion"/>
  </si>
  <si>
    <t>정명일/신동주</t>
    <phoneticPr fontId="7" type="noConversion"/>
  </si>
  <si>
    <t>정명일/이승훈/김진국/박병건/김금란/신동주</t>
    <phoneticPr fontId="7" type="noConversion"/>
  </si>
  <si>
    <t>김진국/신재혁/김금란/박병건/신동주/강천국</t>
    <phoneticPr fontId="7" type="noConversion"/>
  </si>
  <si>
    <t>박병건/김금란/김진국/신동주/이승훈</t>
    <phoneticPr fontId="7" type="noConversion"/>
  </si>
  <si>
    <t>김진국/박병건/정명일/신동주/김금란/이승훈</t>
    <phoneticPr fontId="7" type="noConversion"/>
  </si>
  <si>
    <t>김금란/정명일/김진국/박병건/신동주</t>
    <phoneticPr fontId="7" type="noConversion"/>
  </si>
  <si>
    <t>김진국/정명일/박병건/김금란/신동주/이승훈</t>
    <phoneticPr fontId="7" type="noConversion"/>
  </si>
  <si>
    <t>김금란/김진국</t>
    <phoneticPr fontId="7" type="noConversion"/>
  </si>
  <si>
    <t>김금란/박병건/신동주/정명일/김진국/이승훈</t>
    <phoneticPr fontId="7" type="noConversion"/>
  </si>
  <si>
    <t>박병건/신동주/김진국/김금란/이승훈/정명일</t>
    <phoneticPr fontId="7" type="noConversion"/>
  </si>
  <si>
    <t>김금란/신동주/이승훈/박병건/김진국</t>
    <phoneticPr fontId="7" type="noConversion"/>
  </si>
  <si>
    <t>신동주/박병건/정명일/김진국/김금란/이승훈</t>
    <phoneticPr fontId="7" type="noConversion"/>
  </si>
  <si>
    <t>박병건/신동주/정명일/김진국/김금란/이승훈</t>
    <phoneticPr fontId="7" type="noConversion"/>
  </si>
  <si>
    <t>신동주/강천국/김금란/신재혁/박병건/김진국</t>
    <phoneticPr fontId="7" type="noConversion"/>
  </si>
  <si>
    <t>박병건/김진국/정명일/신동주/이승훈/김금란</t>
    <phoneticPr fontId="7" type="noConversion"/>
  </si>
  <si>
    <t>김금란/신동주/이승훈/박병건/김진국</t>
    <phoneticPr fontId="7" type="noConversion"/>
  </si>
  <si>
    <t>김진국/이승훈/정명일/김금란/박병건/신동주</t>
    <phoneticPr fontId="7" type="noConversion"/>
  </si>
  <si>
    <t>박병건/신동주/김진국/김금란/정명일/이승훈</t>
    <phoneticPr fontId="7" type="noConversion"/>
  </si>
  <si>
    <t>정명일/신동주/김진국/김금란/박병건/이승훈</t>
    <phoneticPr fontId="7" type="noConversion"/>
  </si>
  <si>
    <t>김진국/박병건/이승훈/정명일/신동주</t>
    <phoneticPr fontId="7" type="noConversion"/>
  </si>
  <si>
    <t>신재혁</t>
    <phoneticPr fontId="7" type="noConversion"/>
  </si>
  <si>
    <t>정진섭/김진국/김금란/신동주/박병건</t>
    <phoneticPr fontId="7" type="noConversion"/>
  </si>
  <si>
    <t>정진섭/김진국/이승훈/박병건</t>
    <phoneticPr fontId="7" type="noConversion"/>
  </si>
  <si>
    <t>김진국/정진섭/박병건/김금란/신동주</t>
    <phoneticPr fontId="7" type="noConversion"/>
  </si>
  <si>
    <t>김진국/김금란/박병건/정진섭/신동주</t>
    <phoneticPr fontId="7" type="noConversion"/>
  </si>
  <si>
    <t>박병건/신동주/김금란/정진섭/김진국</t>
    <phoneticPr fontId="7" type="noConversion"/>
  </si>
  <si>
    <t>박병건/정명일/정진섭/신동주/이승훈/김진국</t>
    <phoneticPr fontId="7" type="noConversion"/>
  </si>
  <si>
    <t>정진섭/김진국/김금란/정명일/신동주/박병건</t>
    <phoneticPr fontId="7" type="noConversion"/>
  </si>
  <si>
    <t>박병건/정명일/김금란/김수경</t>
    <phoneticPr fontId="7" type="noConversion"/>
  </si>
  <si>
    <t>신동주/정명일/김금란/김진국/박병건/이승훈</t>
    <phoneticPr fontId="7" type="noConversion"/>
  </si>
  <si>
    <t>신동주/강천국/김진국/김금란/박병건/신재혁</t>
    <phoneticPr fontId="7" type="noConversion"/>
  </si>
  <si>
    <t>박병건/김진국/정명일/김금란/이승훈</t>
    <phoneticPr fontId="7" type="noConversion"/>
  </si>
  <si>
    <t>김금란/신동주/이승훈/김진국/정명일/박병건</t>
    <phoneticPr fontId="7" type="noConversion"/>
  </si>
  <si>
    <t>김진국/김금란/신동주/이승훈/박병건/정명일</t>
    <phoneticPr fontId="7" type="noConversion"/>
  </si>
  <si>
    <t>김금란/박병건/신동주/김진국</t>
    <phoneticPr fontId="7" type="noConversion"/>
  </si>
  <si>
    <t>ABA20253001146738</t>
    <phoneticPr fontId="7" type="noConversion"/>
  </si>
  <si>
    <t>ABA20253001146737</t>
    <phoneticPr fontId="7" type="noConversion"/>
  </si>
  <si>
    <t>ABA20253001146737</t>
    <phoneticPr fontId="7" type="noConversion"/>
  </si>
  <si>
    <t>ABA20253001146737</t>
    <phoneticPr fontId="7" type="noConversion"/>
  </si>
  <si>
    <t>신동주/김진국/박병건/김금란</t>
    <phoneticPr fontId="7" type="noConversion"/>
  </si>
  <si>
    <t>김진국/박병건/김금란/정명일/신동주/이승훈</t>
    <phoneticPr fontId="7" type="noConversion"/>
  </si>
  <si>
    <t>강천국/신동주/김금란/박병건/신재혁/김진국</t>
    <phoneticPr fontId="7" type="noConversion"/>
  </si>
  <si>
    <t>박병건/김금란/김진국/정명일/이승훈</t>
    <phoneticPr fontId="7" type="noConversion"/>
  </si>
  <si>
    <t>박병건/정명일/김금란/신동주/이승훈/김진국</t>
    <phoneticPr fontId="7" type="noConversion"/>
  </si>
  <si>
    <t>신동주/이승훈/박병건/김금란/김진국/정명일</t>
    <phoneticPr fontId="7" type="noConversion"/>
  </si>
  <si>
    <t>박병건/신재혁/신동주/김진국/김금란/강천국</t>
    <phoneticPr fontId="7" type="noConversion"/>
  </si>
  <si>
    <t>정명일/김금란/정진섭/이승훈/김진국/박병건</t>
    <phoneticPr fontId="7" type="noConversion"/>
  </si>
  <si>
    <t>박병건/김진국/정명일/신동주/이승훈</t>
    <phoneticPr fontId="7" type="noConversion"/>
  </si>
  <si>
    <t>ABA20253001070240</t>
    <phoneticPr fontId="7" type="noConversion"/>
  </si>
  <si>
    <t>ABA20253001070240</t>
    <phoneticPr fontId="7" type="noConversion"/>
  </si>
  <si>
    <t>신동주/박병건/정명일</t>
    <phoneticPr fontId="7" type="noConversion"/>
  </si>
  <si>
    <t>정명일/이승훈/박병건/신동주</t>
    <phoneticPr fontId="7" type="noConversion"/>
  </si>
  <si>
    <t>ABA20253001070248</t>
    <phoneticPr fontId="7" type="noConversion"/>
  </si>
  <si>
    <t>ABA20253001070248</t>
    <phoneticPr fontId="7" type="noConversion"/>
  </si>
  <si>
    <t>이승훈/김금란/박병건/신동주/김진국</t>
    <phoneticPr fontId="7" type="noConversion"/>
  </si>
  <si>
    <t>정명일/박병건/이승훈/신동주</t>
    <phoneticPr fontId="7" type="noConversion"/>
  </si>
  <si>
    <t>박병건/신동주/김진국/김금란</t>
    <phoneticPr fontId="7" type="noConversion"/>
  </si>
  <si>
    <t>김진국/김금란/신동주/박병건</t>
    <phoneticPr fontId="7" type="noConversion"/>
  </si>
  <si>
    <t>박병건/신동주/김진국/정명일</t>
    <phoneticPr fontId="7" type="noConversion"/>
  </si>
  <si>
    <t>김진국/신동주/박병건/정명일</t>
    <phoneticPr fontId="7" type="noConversion"/>
  </si>
  <si>
    <t>정진섭</t>
    <phoneticPr fontId="7" type="noConversion"/>
  </si>
  <si>
    <t>이승훈/신동주/김진국/박병건/정진섭/김금란</t>
    <phoneticPr fontId="7" type="noConversion"/>
  </si>
  <si>
    <t>김금란/박병건/신동주/강천국/김진국/신재혁</t>
    <phoneticPr fontId="7" type="noConversion"/>
  </si>
  <si>
    <t>김금란/박병건/신동주/강천국/김진국/신재혁</t>
    <phoneticPr fontId="7" type="noConversion"/>
  </si>
  <si>
    <t>ABA20253001070276</t>
    <phoneticPr fontId="7" type="noConversion"/>
  </si>
  <si>
    <t>ABA20253001070276</t>
    <phoneticPr fontId="7" type="noConversion"/>
  </si>
  <si>
    <t>김금란/박병건/신동주/강천국/김진국/신재혁</t>
    <phoneticPr fontId="7" type="noConversion"/>
  </si>
  <si>
    <t>신동주/김금란/강천국/김진국/신재혁/박병건</t>
    <phoneticPr fontId="7" type="noConversion"/>
  </si>
  <si>
    <t>정명일/박병건/신동주/김진국</t>
    <phoneticPr fontId="7" type="noConversion"/>
  </si>
  <si>
    <t>이승훈/박병건/김진국</t>
    <phoneticPr fontId="7" type="noConversion"/>
  </si>
  <si>
    <t>신동주/박병건/김진국/김금란</t>
    <phoneticPr fontId="7" type="noConversion"/>
  </si>
  <si>
    <t>ABA20253001123936</t>
    <phoneticPr fontId="7" type="noConversion"/>
  </si>
  <si>
    <t>김금란/박병건/신동주/김진국</t>
    <phoneticPr fontId="7" type="noConversion"/>
  </si>
  <si>
    <t>ABA20253001123937</t>
    <phoneticPr fontId="7" type="noConversion"/>
  </si>
  <si>
    <t>CS현장을 위한 불만제로 솔루션</t>
    <phoneticPr fontId="7" type="noConversion"/>
  </si>
  <si>
    <t>ABA20253001123937</t>
    <phoneticPr fontId="7" type="noConversion"/>
  </si>
  <si>
    <t>김금란/박병건/오일기/신동주/김진국/이승훈</t>
    <phoneticPr fontId="7" type="noConversion"/>
  </si>
  <si>
    <t>ABA20253001123938</t>
    <phoneticPr fontId="7" type="noConversion"/>
  </si>
  <si>
    <t>ABA20253001123938</t>
    <phoneticPr fontId="7" type="noConversion"/>
  </si>
  <si>
    <t>ABA20253001123938</t>
    <phoneticPr fontId="7" type="noConversion"/>
  </si>
  <si>
    <t>이승훈/김금란/박병건/오일기/신동주/김진국</t>
    <phoneticPr fontId="7" type="noConversion"/>
  </si>
  <si>
    <t>이승훈/김금란/박병건/오일기/신동주/김진국</t>
    <phoneticPr fontId="7" type="noConversion"/>
  </si>
  <si>
    <t>이승훈/김금란/박병건/신동주/송한라</t>
    <phoneticPr fontId="7" type="noConversion"/>
  </si>
  <si>
    <t>이승훈/김금란/박병건/신동주/송한라</t>
    <phoneticPr fontId="7" type="noConversion"/>
  </si>
  <si>
    <t>ABA20253001123939</t>
    <phoneticPr fontId="7" type="noConversion"/>
  </si>
  <si>
    <t>ABA20253001123939</t>
    <phoneticPr fontId="7" type="noConversion"/>
  </si>
  <si>
    <t>오일기/강천국/신재혁</t>
    <phoneticPr fontId="7" type="noConversion"/>
  </si>
  <si>
    <t>오일기</t>
    <phoneticPr fontId="7" type="noConversion"/>
  </si>
  <si>
    <t>새로운 기회와 도전, 지금 당장 아세안 공부하라-태국</t>
    <phoneticPr fontId="7" type="noConversion"/>
  </si>
  <si>
    <t>박병건/정명일/이승훈/김진국/김금란</t>
    <phoneticPr fontId="7" type="noConversion"/>
  </si>
  <si>
    <t>ABA20263001202422</t>
    <phoneticPr fontId="7" type="noConversion"/>
  </si>
  <si>
    <t>ABA20263001202423</t>
    <phoneticPr fontId="7" type="noConversion"/>
  </si>
  <si>
    <t>ABA20263001202424</t>
    <phoneticPr fontId="7" type="noConversion"/>
  </si>
  <si>
    <t>ABA20263001202425</t>
    <phoneticPr fontId="7" type="noConversion"/>
  </si>
  <si>
    <t>ABA20263001202426</t>
    <phoneticPr fontId="7" type="noConversion"/>
  </si>
  <si>
    <t>ABA20263001202427</t>
    <phoneticPr fontId="7" type="noConversion"/>
  </si>
  <si>
    <t>ABA20263001202428</t>
    <phoneticPr fontId="7" type="noConversion"/>
  </si>
  <si>
    <t>ABA20263001220209</t>
  </si>
  <si>
    <t>ABA20263001220210</t>
  </si>
  <si>
    <t>ABA20263001220211</t>
  </si>
  <si>
    <t>ABA20263001220212</t>
  </si>
  <si>
    <t>ABA20263001220213</t>
  </si>
  <si>
    <t>[AI기초] 바이브 코딩과 노코드 RAG로 만드는 업무형 AI 활용</t>
    <phoneticPr fontId="7" type="noConversion"/>
  </si>
  <si>
    <t>[AI기초] 실무자들이 꼭 써야 할 AI 툴! 이것만 알면 끝난다</t>
    <phoneticPr fontId="7" type="noConversion"/>
  </si>
  <si>
    <t>ABA20263001236644</t>
    <phoneticPr fontId="7" type="noConversion"/>
  </si>
  <si>
    <t>ABA20263001236649</t>
    <phoneticPr fontId="7" type="noConversion"/>
  </si>
  <si>
    <t>ABA20263001236657</t>
    <phoneticPr fontId="7" type="noConversion"/>
  </si>
  <si>
    <t>E20260227-0242-L2121-00</t>
    <phoneticPr fontId="7" type="noConversion"/>
  </si>
  <si>
    <t>E20260227-0240-L2119-00</t>
    <phoneticPr fontId="7" type="noConversion"/>
  </si>
  <si>
    <t>E20260227-0238-L2121-00</t>
    <phoneticPr fontId="7" type="noConversion"/>
  </si>
  <si>
    <r>
      <t>0261</t>
    </r>
    <r>
      <rPr>
        <sz val="11"/>
        <color rgb="FF000000"/>
        <rFont val="맑은 고딕"/>
        <family val="3"/>
        <charset val="129"/>
      </rPr>
      <t xml:space="preserve"> :</t>
    </r>
    <r>
      <rPr>
        <sz val="11"/>
        <color rgb="FF000000"/>
        <rFont val="맑은 고딕"/>
        <family val="3"/>
        <charset val="129"/>
      </rPr>
      <t xml:space="preserve"> 경영 기획 사무원</t>
    </r>
    <phoneticPr fontId="7" type="noConversion"/>
  </si>
  <si>
    <r>
      <t>0299</t>
    </r>
    <r>
      <rPr>
        <sz val="11"/>
        <color rgb="FF000000"/>
        <rFont val="맑은 고딕"/>
        <family val="3"/>
        <charset val="129"/>
      </rPr>
      <t xml:space="preserve"> :</t>
    </r>
    <r>
      <rPr>
        <sz val="11"/>
        <color rgb="FF000000"/>
        <rFont val="맑은 고딕"/>
        <family val="3"/>
        <charset val="129"/>
      </rPr>
      <t xml:space="preserve"> 기타 사무 지원 종사원</t>
    </r>
    <phoneticPr fontId="7" type="noConversion"/>
  </si>
  <si>
    <r>
      <t>1361</t>
    </r>
    <r>
      <rPr>
        <sz val="11"/>
        <color rgb="FF000000"/>
        <rFont val="맑은 고딕"/>
        <family val="3"/>
        <charset val="129"/>
      </rPr>
      <t xml:space="preserve"> :</t>
    </r>
    <r>
      <rPr>
        <sz val="11"/>
        <color rgb="FF000000"/>
        <rFont val="맑은 고딕"/>
        <family val="3"/>
        <charset val="129"/>
      </rPr>
      <t xml:space="preserve"> 정보 시스템 운영자</t>
    </r>
    <phoneticPr fontId="7" type="noConversion"/>
  </si>
  <si>
    <t>2026년 06차</t>
    <phoneticPr fontId="7" type="noConversion"/>
  </si>
  <si>
    <t>1 생성형 AI, 기업 실무에 어떻게 쓰이나?
2 기존 AI vs 생성형 AI, 차이는 이것!
3 생성형 AI 기능, 이렇게 활용한다
4 산업 구조와 조직 전략, AI가 흔드는 판
5 전사 도입 리스크, 왜 AI는 미룰 수 없는가
6 생성형 AI 선택 기준, 실무 결정의 핵심
7 자동화할 업무, AI로 고르는 법
8 성능 검증과 품질 평가, AI 제대로 쓰는 법
9 무료? 유료? 생성형 AI 비용 고민 끝내기
10 API 연동과 시스템 통합, AI 연결의 기술
11 기능과 비용, AI 도입에서 무엇을 잡을까
12 용도별 생성형 AI TOP 실무 추천 리스트
13 텍스트 생성 AI, ChatGPT·Claude·Gemini 한눈에
14 Gemini 실무 활용, 검색과 분석이 강한 이유
15 이미지 생성 AI, Midjourney vs Stable Diffusion vs DALL·E
16 Stable Diffusion Online! 무료로 뽑아내는 실무 팁
17 영상 생성 AI, Runway·Pika로 만드는 차별화
18 코딩 AI, Copilot과 Windsurf로 개발 바꾸기
19 DataRobot, 데이터 분석 실무에 쓰는 방법
20 요약 AI, 어떤 툴이 진짜 유용한가</t>
    <phoneticPr fontId="7" type="noConversion"/>
  </si>
  <si>
    <t>1. 인공지능의 업무상 역할과 기본 원리를 이해하고, 업무 목적에 맞는 최적의 입력(프롬프트) 구조를 설계할 수 있다.
2. 이메일, 공지문 작성, 회의록 정리, 긴 문서 요약 등 실무에서 빈번하게 발생하는 업무를 AI로 신속하게 처리할 수 있다.
3. 반복 업무를 식별하여 자동화하고, AI 활용 시 발생할 수 있는 데이터 보안 및 저작권 이슈를 준수하며 업무에 적용할 수 있다.</t>
    <phoneticPr fontId="7" type="noConversion"/>
  </si>
  <si>
    <t>1. 인공지능을 실무에 처음 적용해 보거나, 기초부터 체계적으로 배우고 싶은 모든 직종의 직장인
2. 보고서 요약, 비즈니스 이메일 작성 등 텍스트 기반의 업무를 효율화하고자 하는 실무자</t>
    <phoneticPr fontId="7" type="noConversion"/>
  </si>
  <si>
    <t>1. ChatGPT, Copilot, Gemini, Claude, Perplexity 등 텍스트 생성형 AI의 기능과 활용법을 이해한다.
2. Midjourney, Image FX, Dreamina, Flamel 등 이미지 생성 AI의 특징을 비교하고 실무에 적용한다.
3. Pika, Runway, Luma AI, Synthesia, VREW, CapCut 등 영상 생성 및 편집 도구의 활용 절차를 습득한다.
4. 생성형 AI 활용 시 윤리 기준, 데이터 보안, 저작권 관련 실무 유의사항을 적용한다.</t>
    <phoneticPr fontId="7" type="noConversion"/>
  </si>
  <si>
    <t>생성형 AI의 핵심 기능을 이해하고, AI툴 활용법을 학습하고자 하는 임직원</t>
    <phoneticPr fontId="7" type="noConversion"/>
  </si>
  <si>
    <t>1차시 노트북LM의 이해와 기본 활용
2차시 노트북LM으로 경험하는 노코드 RAG
3차시 AI를 활용하여 회의록 요약 및 보고서 초안 작성하기
4차시 AI를 활용하여 온보딩 및 교육 콘텐츠 제작하기
5차시 AI를 활용하여 마케팅 및 세일즈 자료 제작하기
6차시 AI를 활용하여 아이디어 정리 스킬 향상하기
7차시 AI를 활용한 학습 자료 통합 및 협업 전략
8차시 바이브 코딩을 활용한 웹 개발 실습
9차시 프롬프트 엔지니어링과 생성형 AI 모델의 이해
10차시 AI 모델과 AI 에이전트의 이해 및 비용 관리 전략
11차시 Cursor AI 활용하여 바이브코딩 시작하기
12차시 나에게 맞는 AI 개발 환경 설정하기
13차시 AI로 나만의 포트폴리오 웹사이트 만들기
14차시 직접 개발한 코드를 원격 저장소에 업로드 해보기
15차시 Cursor에서 ChatGPT API 활용을 위한 환경 설정하기
16차시 AI를 활용하여 마케팅 자동화 프로세스 구축하기
17차시 AI에게 손발을 달아주는 MCP 활용하기
18차시 MCP 서버로 AI 기능 확장하기
19차시 생성형 AI 활용 시 지켜야 하는 보안 수칙
20차시 생성형 AI 활용 시 지켜야 하는 윤리 기준 및 저작권 가이드</t>
    <phoneticPr fontId="7" type="noConversion"/>
  </si>
  <si>
    <t>1차시 문서부터 코드까지 올인원 비서 ChatGPT활용법(AI실습)
2차시 웹 검색과 오피스 문서 정리, 핵심은 Copilot
3차시 Gemini와 구글 앱 연동으로 일 잘하는 비밀 무기
4차시 긴 문서 처리와 프로젝트 관리, 답은 Claude
5차시 Perplexity로 근거 있는 답변 찾는 검색 실무(AI실습)
6차시 영상과 문서를 한눈에 요약, 비밀 도구는 Lilys AI
7차시 텍스트가 PPT로 변하는 순간! Napkin AI 실무 활용
8차시 Canva로 디자인 협업 한 번에 끝내기
9차시 보고서와 홍보자료에 바로 쓰는 이미지 생성 Midjourney
10차시 보고서와 프레젠테이션에 어울리는 고품질 이미지는 Image FX
11차시 광고용 시각 자료 제작에 특화된 Dreamina 활용법
12차시 한국어 프롬프트로 고품질 이미지와 3D 리소스 Flamel
13차시 숏폼 제작 특화 AI 비디오 Pika로 해결
14차시 영상 제작 전 과정을 한 번에 해결하는 Runway활용
15차시 생성형 AI 실무 활용을 위한 윤리 가이드
16차시 생성형 AI 실무 활용을 위한 데이터 보안과 저작권 가이드
17차시 사진 한 장으로 입체 영상 만드는 Luma AI 활용법
18차시 다국어 비즈니스 영상 제작은 AI 아바타로! Synthesia
19차시 텍스트로 영상을 편집하는 신개념 워크플로우 VREW
20차시 효과와 자막과 오디오까지 한 번에 해결하는 CapCut</t>
    <phoneticPr fontId="7" type="noConversion"/>
  </si>
  <si>
    <t>1차시 AI가 업무에서 할 수 있는 역할 이해하기
2차시 AI 사용을 위한 기본 환경 준비와 접속 방법
3차시 AI에게 업무를 요청하는 기본 입력 구조
4차시 업무 목적에 맞게 요청 내용을 구성하는 방법
5차시 AI 응답 결과를 검토하고 수정하는 기본 요령
6차시 AI 사용 시 자주 발생하는 문제와 대응 방법
7차시 문장 작성과 간단 문서에 AI 활용하기
8차시 공지·안내·이메일 작성에 AI 활용하기
9차시 회의 내용 정리와 업무 요약에 AI 활용하기
10차시 자료 정리와 목록·표 작성에 AI 활용하기
11차시 긴 문서와 자료를 요약하는 AI 활용 방법
12차시 업무 표현을 상황에 맞게 다듬는 AI 활용
13차시 반복되는 단순 업무를 AI로 줄이는 방법
14차시 업무 흐름 속에 AI를 자연스럽게 연결하기
15차시 팀 업무에서 AI를 함께 사용하는 방법
16차시 AI 윤리·데이터 보안·저작권 기본 이해
17차시 AI 활용 결과를 점검하고 개선하는 방법 이해하기
18차시 일상 업무에 AI를 적용하는 사고 방식 이해하기</t>
    <phoneticPr fontId="7" type="noConversion"/>
  </si>
  <si>
    <t>DX</t>
  </si>
  <si>
    <t>AI</t>
  </si>
  <si>
    <t>직무스킬</t>
  </si>
  <si>
    <t>프롬프트만으로 모든 것을 가능하다! MCP로 앞서나가는 방법!
코딩 에이전트 인공지능 Cursor AI를 활용하여 바이브 코딩에 대해 이해하고 높은 수준의 프로그램  산출물을 만들어내는 과정입니다. 생성형 AI의 판도를 뒤집은 MCP가 무엇인지 이해하고, 실제로 활용하여 높은 지능 수준으로 작동하는 업무 자동화를 구축할 수 있습니다.</t>
  </si>
  <si>
    <t>생성형 AI를 활용해 서비스·업무 도구를 직접 만들어보고 싶은 학습자
개발 전공은 아니지만, AI로 무엇을 만들 수 있는지 체험하고 싶은 실무자
개인·조직의 지식과 업무 노하우를 체계적으로 관리·재활용하고 싶은 학습자</t>
  </si>
  <si>
    <t>AI 기반 바이브 코딩과 Cursor AI를 활용해 간단한 서비스·챗봇·API 연동 구조를 이해할 수 있다.
노코드 RAG 도구(NotebookLM)를 활용해 업무 지식을 축적·검색·활용하는 방법을 습득할 수 있다.
AI를 활용한 실행–지식화–재사용의 업무 활용 루프를 이해하고,자신의 업무에 적용 가능한 활용 시나리오를 도출할 수 있다.</t>
  </si>
  <si>
    <t>이승훈/박병건/김진국/김금란/정명일/신동주</t>
  </si>
  <si>
    <t>신동주/김진국/강천국/박병건/김금란/신재혁</t>
  </si>
  <si>
    <t>김금란/이승훈/신동주/정명일/박병건/김진국</t>
  </si>
  <si>
    <t>박병건/신동주/김진국/이승훈/김금란/정명일</t>
  </si>
  <si>
    <t>이승훈/김진국/정명일/박병건/신동주</t>
  </si>
  <si>
    <t>강천국/신재혁</t>
  </si>
  <si>
    <t>김금란/정명일/이승훈/김진국/박병건/신동주</t>
  </si>
  <si>
    <t>신동주/정명일</t>
  </si>
  <si>
    <t>김금란/신동주/박병건/정명일</t>
  </si>
  <si>
    <t>정명일</t>
  </si>
  <si>
    <t>정명일/신동주</t>
  </si>
  <si>
    <t>신동주/이승훈/김진국/박병건/정명일/김금란</t>
  </si>
  <si>
    <t>박병건/정명일/이승훈/김진국/김금란</t>
  </si>
  <si>
    <t>김진국/이승훈/정명일/김금란/신동주/박병건</t>
  </si>
  <si>
    <t>신동주/김금란/박병건/정명일/김진국/이승훈</t>
  </si>
  <si>
    <t>이승훈/김진국/신동주/정명일/김금란/박병건</t>
  </si>
  <si>
    <t>김금란/정명일/신동주/박병건/김진국</t>
  </si>
  <si>
    <t>박병건/이승훈/정명일/김진국/김금란/신동주</t>
  </si>
  <si>
    <t>신동주/정명일/이승훈/김금란/박병건/김진국</t>
  </si>
  <si>
    <t>박병건/이승훈/신동주/김진국/김금란/정명일</t>
  </si>
  <si>
    <t>김금란/김진국/신동주/이승훈</t>
  </si>
  <si>
    <t>이승훈/정명일/박병건/신동주/김진국/김금란</t>
  </si>
  <si>
    <t>김진국/김금란/박병건/신동주/이승훈/정명일</t>
  </si>
  <si>
    <t>김금란/신동주/박병건/김진국/이승훈/정명일</t>
  </si>
  <si>
    <t>김진국/김금란/신동주/정명일/이승훈/박병건</t>
  </si>
  <si>
    <t>신동주/정명일/김금란/이승훈/김진국/박병건</t>
  </si>
  <si>
    <t>박병건/김금란/신동주/이승훈/김진국/정명일</t>
  </si>
  <si>
    <t>신동주/박병건/신재혁/김금란/강천국/김진국</t>
  </si>
  <si>
    <t>이승훈/정명일/김금란/박병건/신동주/김진국</t>
  </si>
  <si>
    <t>김금란/김진국/강천국/신동주/박병건/신재혁</t>
  </si>
  <si>
    <t>김금란/김진국</t>
  </si>
  <si>
    <t>정명일/이승훈/김진국/박병건/김금란/신동주</t>
  </si>
  <si>
    <t>김진국/신재혁/김금란/박병건/신동주/강천국</t>
  </si>
  <si>
    <t>박병건/김금란/김진국/신동주/이승훈</t>
  </si>
  <si>
    <t>김진국/박병건/정명일/신동주/김금란/이승훈</t>
  </si>
  <si>
    <t>김금란/정명일/김진국/박병건/신동주</t>
  </si>
  <si>
    <t>김진국/정명일/박병건/김금란/신동주/이승훈</t>
  </si>
  <si>
    <t>김금란/박병건/신동주/정명일/김진국/이승훈</t>
  </si>
  <si>
    <t>박병건/신동주/김진국/김금란/이승훈/정명일</t>
  </si>
  <si>
    <t>김금란/신동주/이승훈/박병건/김진국</t>
  </si>
  <si>
    <t>신동주/박병건/정명일/김진국/김금란/이승훈</t>
  </si>
  <si>
    <t>박병건/신동주/정명일/김진국/김금란/이승훈</t>
  </si>
  <si>
    <t>신동주/강천국/김금란/신재혁/박병건/김진국</t>
  </si>
  <si>
    <t>박병건/김진국/정명일/신동주/이승훈/김금란</t>
  </si>
  <si>
    <t>김진국/이승훈/정명일/김금란/박병건/신동주</t>
  </si>
  <si>
    <t>박병건/신동주/김진국/김금란/정명일/이승훈</t>
  </si>
  <si>
    <t>강천국/김금란/김진국/박병건/신재혁/신동주</t>
  </si>
  <si>
    <t>신동주/강천국/신재혁/김금란/박병건/김진국</t>
  </si>
  <si>
    <t>신재혁/박병건/신동주/김금란/김진국/강천국</t>
  </si>
  <si>
    <t>박병건/김진국/신동주/김금란</t>
  </si>
  <si>
    <t>박병건/김금란/신동주/김진국/이승훈</t>
  </si>
  <si>
    <t>정명일/신동주/김진국/김금란/박병건/이승훈</t>
  </si>
  <si>
    <t>신재혁</t>
  </si>
  <si>
    <t>이승훈/김금란/신동주/김진국/박병건</t>
  </si>
  <si>
    <t>김금란</t>
  </si>
  <si>
    <t>정진섭/김진국/이승훈/박병건</t>
  </si>
  <si>
    <t>김진국/박병건/이승훈/정명일/신동주</t>
  </si>
  <si>
    <t>김금란/박병건/신동주</t>
  </si>
  <si>
    <t>김진국/신동주/김금란/이승훈/박병건</t>
  </si>
  <si>
    <t>강천국</t>
  </si>
  <si>
    <t>정진섭/김진국/김금란/신동주/박병건</t>
  </si>
  <si>
    <t>김진국/정진섭/박병건/김금란/신동주</t>
  </si>
  <si>
    <t>김진국/김금란/박병건/정진섭/신동주</t>
  </si>
  <si>
    <t>박병건/신동주/김금란/정진섭/김진국</t>
  </si>
  <si>
    <t>박병건/정명일/정진섭/신동주/이승훈/김진국</t>
  </si>
  <si>
    <t>정진섭/김진국/김금란/정명일/신동주/박병건</t>
  </si>
  <si>
    <t>박병건/정명일/김금란/김수경</t>
  </si>
  <si>
    <t>신동주/정명일/김금란/김진국/박병건/이승훈</t>
  </si>
  <si>
    <t>신동주/강천국/김진국/김금란/박병건/신재혁</t>
  </si>
  <si>
    <t>박병건/김진국/정명일/김금란/이승훈</t>
  </si>
  <si>
    <t>김금란/신동주/이승훈/김진국/정명일/박병건</t>
  </si>
  <si>
    <t>김진국/김금란/신동주/이승훈/박병건/정명일</t>
  </si>
  <si>
    <t>김금란/박병건/신동주/김진국</t>
  </si>
  <si>
    <t>신동주/김진국/박병건/김금란</t>
  </si>
  <si>
    <t>김진국/박병건/김금란/정명일/신동주/이승훈</t>
  </si>
  <si>
    <t>강천국/신동주/김금란/박병건/신재혁/김진국</t>
  </si>
  <si>
    <t>박병건/김금란/김진국/정명일/이승훈</t>
  </si>
  <si>
    <t>박병건/정명일/김금란/신동주/이승훈/김진국</t>
  </si>
  <si>
    <t>신동주/이승훈/박병건/김금란/김진국/정명일</t>
  </si>
  <si>
    <t>박병건/신재혁/신동주/김진국/김금란/강천국</t>
  </si>
  <si>
    <t>정명일/김금란/정진섭/이승훈/김진국/박병건</t>
  </si>
  <si>
    <t>박병건/신동주</t>
  </si>
  <si>
    <t>박병건/김진국/강천국/신동주/신재혁/김금란</t>
  </si>
  <si>
    <t>신동국/김금란/이승훈/박병건/정진섭/김진국</t>
  </si>
  <si>
    <t>신동주/정명일/이승훈/박병건/김금란/김진국</t>
  </si>
  <si>
    <t>이승훈/김금란/박병건/김진국/신동주/정명일</t>
  </si>
  <si>
    <t>이승훈/정명일/김진국/김금란/신동주/박병건</t>
  </si>
  <si>
    <t>박병건/김진국/정명일/신동주/이승훈</t>
  </si>
  <si>
    <t>이승훈/김금란/박병건/신동주/송한라</t>
  </si>
  <si>
    <t>신동주/박병건/정명일</t>
  </si>
  <si>
    <t>정명일/이승훈/박병건/신동주</t>
  </si>
  <si>
    <t>이승훈/김금란/박병건/신동주/김진국</t>
  </si>
  <si>
    <t>정명일/박병건/이승훈/신동주</t>
  </si>
  <si>
    <t>박병건/신동주/김진국/김금란</t>
  </si>
  <si>
    <t>김진국/김금란/신동주/박병건</t>
  </si>
  <si>
    <t>박병건/신동주/김진국/정명일</t>
  </si>
  <si>
    <t>김진국/신동주/박병건/정명일</t>
  </si>
  <si>
    <t>이승훈/신동주/김진국/박병건/정진섭/김금란</t>
  </si>
  <si>
    <t>정진섭</t>
  </si>
  <si>
    <t>김금란/박병건/신동주/강천국/김진국/신재혁</t>
  </si>
  <si>
    <t>신동주/김금란/강천국/김진국/신재혁/박병건</t>
  </si>
  <si>
    <t>정명일/박병건/신동주/김진국</t>
  </si>
  <si>
    <t>이승훈/박병건/김진국</t>
  </si>
  <si>
    <t>김진국/박병건/신동주/정명일</t>
  </si>
  <si>
    <t>신동주/박병건/김진국/김금란</t>
  </si>
  <si>
    <t>박병건/김금란/이승훈/김진국/신동주</t>
  </si>
  <si>
    <t>김금란/박병건/김진국/신동주</t>
  </si>
  <si>
    <t>김금란/신동주/김진국/이승훈</t>
  </si>
  <si>
    <t>윤가영</t>
  </si>
  <si>
    <t>김진국/신동주/박병건</t>
  </si>
  <si>
    <t>김금란/박병건/오일기/신동주/김진국/이승훈</t>
  </si>
  <si>
    <t>이승훈/김금란/박병건/오일기/신동주/김진국</t>
  </si>
  <si>
    <t>오일기/강천국/신재혁</t>
  </si>
  <si>
    <t>김금란/박병건/오일기/신동주/김진국</t>
  </si>
  <si>
    <t>이민경</t>
  </si>
  <si>
    <t>김진국/신동주/박병건/이승훈/김금란/김수경</t>
  </si>
  <si>
    <t>이승훈/김금란/박병건/신동주/김진국/김수경</t>
  </si>
  <si>
    <t>오일기</t>
  </si>
  <si>
    <t>정명일/이승훈/김금란/박병건/신동주</t>
  </si>
  <si>
    <t>박병건</t>
  </si>
  <si>
    <t>이양로/정서익/이민경/박진성/박병건/정명일/최인호/박가혜/박은혜/조병현</t>
  </si>
  <si>
    <t>이양로/김민수/박기형/최유라/박재용/정서익/이민경/박진성/박병건/홍창윤</t>
  </si>
  <si>
    <t>이양로/박재용/정서익/김진/이민경/박진성/최정아/이대기/박병건/정명일</t>
  </si>
  <si>
    <t>-</t>
    <phoneticPr fontId="7" type="noConversion"/>
  </si>
  <si>
    <t>-</t>
    <phoneticPr fontId="7" type="noConversion"/>
  </si>
  <si>
    <t>AI기초</t>
    <phoneticPr fontId="7" type="noConversion"/>
  </si>
  <si>
    <t>전사원이 알아야 할 고객 설득의 미디어 전략</t>
  </si>
  <si>
    <t>I20260313-0669-A3220-00</t>
  </si>
  <si>
    <t>I20260313-0350-A4231-00</t>
  </si>
  <si>
    <t>I20260313-0337-A3220-00</t>
  </si>
  <si>
    <t>I20260313-0247-A4231-00</t>
  </si>
  <si>
    <t>I20260313-0237-A4231-00</t>
  </si>
  <si>
    <t>20010502:IT마케팅</t>
  </si>
  <si>
    <t>20010401:IT프로젝트관리</t>
  </si>
  <si>
    <t>08030304:광고콘텐츠유통·서비스</t>
  </si>
  <si>
    <t>1320:컴퓨터시스템 전문가</t>
  </si>
  <si>
    <t>2028-03-12</t>
  </si>
  <si>
    <t>임직원 띵킹 빌드업으로 IT 비즈니스 완벽 정복</t>
    <phoneticPr fontId="7" type="noConversion"/>
  </si>
  <si>
    <t>1. After 알파고, 다시 찾아온 제2의 AI의 봄
2. 지상에서 하늘로 진화하는 IT 트렌드 part 1. UAM(도심항공모빌리티)
3. 차원이 다른 공간 컴퓨팅 IT 트렌드 part 2. 혼합현실(Mixed Reality)
4. 청춘 예찬! 인간의 노화를 막는 IT 트렌드 part 3. 뷰티테크(Beauty-tech)
5. 미래의 방향성을 제시하는 IT 트렌드 part 4. BCI(뇌-컴퓨터 인터페이스)
6. 기초부터 탄탄! IT 비즈니스 모델 완전 정복
7. 세일즈 성공 패턴 필수 4요소 part 1. 전략
8. 세일즈 성공 패턴 필수 4요소 part 2. 운영
9. 세일즈 성공 패턴 필수 4요소 part 3. 수익
10. 세일즈 성공 패턴 필수 4요소 part 4. 콘텍스트
11. IT마케팅 STP 전략 수립 노하우
12. IT마케팅 4P 전략 수립 노하우
13. 고객만족과 CRM을 위한 기본 원리들
14. 과학적 IT 기업 경영을 위한 CRM 솔루션
15. 톡톡 튀는 블로그 마케팅의 첫 걸음
16. 검색 상위 랭크! 블로그 홍보를 위한 꿀 팁
17. 매출 수직 상승! 블로그 마켓의 모든 것
18. 신인류 혁명! 챗GPT를 활용한 업무와 비즈니스 ①
19. 신인류 혁명! 챗GPT를 활용한 업무와 비즈니스 ②</t>
  </si>
  <si>
    <t>1. 차세대 의료 산업의 패러다임 전환
2. 글로벌 원격의료 기술 트렌드
3. 글로벌 정밀의료 기술 트렌드
4. AI와 데이터가 여는 맞춤의료 서비스
5. 메타버스로 경험하는 의료의 미래
6. 의료 AI 열풍과 의료인의 역할 변화
7. 응용 사례로 배우는 진단과 예측 기술
8. 의료영상기기 임상 활용 가이드
9. 인공호흡기, 설정부터 알람 대응까지!
10. CRRT를 제대로 활용하는 실전 포인트
11. ECMO 방식과 모니터링 핵심 실무
12. 서비스 관점에서 본 의료의 질과 평가
13. 임상 현장에서의 서비스 개선 사례
14. 상황별 맞춤형 환자 응대와 커뮤니케이션
15. 의료기기 시장의 최첨단 기술 트렌드
16. (TRL 2~3) 의료기기 기술 개념과 응용 분야
17. (TRL 2~3) 일반 의료기기 기본성능 검증
18. (TRL 2~3) 체외진단 의료기기 기본성능 검증
19. (TRL 4) 시작품 설계 및 제작 part 1
20. (TRL 4) 시작품 설계 및 제작 part 2
21. (TRL 5) 시작품 성능평가
22. (TRL 6) 시제품 성능평가
23. (TRL 7) 비임상시험 안전성 및 유효성 평가 part 1
24. (TRL 7) 비임상시험 안전성 및 유효성 평가 part 2
25. (TRL 8) 일반 의료기기 임상시험
26. (TRL 8) 체외진단 의료기기 임상시험
27. (TRL 8) 의료기기 인허가와 보험 등재
28. FDA 인허가, 미국 진출 전략
29. CE 인증, 유럽 진출 공략 전략 part 1
30. CE 인증, 유럽 진출 공략 전략 part 2</t>
  </si>
  <si>
    <t>데이터</t>
  </si>
  <si>
    <t>1. 고객 분석을 통한 브랜드 구축의 기회
2. 고객 행동 패턴 분석과 구매 여정의 관리
3. 완판 브랜드의 세일즈 핵심 테크닉
4. 이상적인 고객을 찾는 노하우 : 질문과 호감
5. 잠재 고객을 관리하는 노하우 : 커뮤니케이션
6. 크레이티브한 IT 마케터의 세일즈 전략
7. 스마트한 마케팅을 위한 업무 자동화 치트키
8. 일잘러 김대리의 시장/고객 분석 자동화 매뉴얼
9. 브랜드 가치를 높이는 판매촉진 수립의 이해
10. 판매촉진의 바이블, 계획 수립과 활동 전략
11. 고객지향적 사고와 IT마케팅 케이스 스터디
12. IT마케팅의 입문, 구글 G.M.P 시스템의 이해
13. 쉽게 따라하는 IT 마케팅 : 구글 마케팅 ①
14. 쉽게 따라하는 IT 마케팅 : 구글 마케팅 ②
15. 지금 바로 빅데이터로 IT마케팅을 촉진하라!
16. 이기는 IT마케팅을 위한 애널리틱스과 채널
17. 빅데이터 IT마케팅 설계의 모든 것
18. IT마케팅의 인사이트를 AI에게서 얻는 방법
19. 실무 활용도 200% : AI x 빅데이터 IT마케팅</t>
  </si>
  <si>
    <t>활용스킬</t>
  </si>
  <si>
    <t>1. 기획, 그 첫 시작! 사업계획 수립
2. IT프로젝트 추진을 위한 제안 요청서 작성
3. 우리가 잘 할 수 있습니다! IT 프레젠테이션 기획
4. 프로젝트 우리는 이렇게 할 수 있어요! IT 프로젝트 발표 준비
5. IT 프로젝트 꿀팁! 신뢰를 높일 수 있는 프레젠테이션 제작
6. 제안요청서 평가와 사업 발주
7. IT 사업 성공이 기대되는 착수 보고회 프레젠이션 준비
8. IT 프로젝트 일정관리를 위한 공정 정의
9. 일 잘하는 팀의 선후관계(우선순위) 설정
10. 필요한 인력과 시간을 할당하는 공정자원 할당 전략
11. 작업 과정에서 아이디어 발상 및 확장을 위한 실무 팁
12. IT 프로젝트의 성공을 위해 관리해야 할 영역
13. IT 프로젝트를 잘 관리할 수 있는 계획 수립
14. IT 프로젝트가 잘 수행되려면 알아야 할 것들
15. IT 프로젝트 수행 팁(1) 아이디어 자료 수집 및 자료 체계화
16. IT 프로젝트 수행 팁(2) 유능한 디자인 개발자의 아이디어 스케치
17. IT 프로젝트 수행 팁(3) 개발자와 이미지로 표현하고 소통하기
18. 대안이 필요한 상황에서 IT 프로젝트 통제하기
19. 프로젝트의 미션과 임무를 고려하여 수행조직 구성하기
20. 조직의 성격을 고려한 수행조직 구성
21. 팀에 꼭 필요한 인재로 참여인원 편성하기
22. IT 프로젝트 조직의 임무 할당 및 교육
23. 역량 강화를 위한 훈련 체계로 IT 프로젝트 인적자원 관리하기
24. 일 잘하는 팀장의 인적자원 관리 기법
25. 프로젝트 성과 브랜딩을 위한 시각화 전략
26. 최종 사용자의 만족도를 높이는 제작 단계
27. IT 프로젝트 성공 팁(1) 눈에 보이는 것을 무시하지 않기
28. IT 프로젝트 성공 팁(2) 역량을 넘어선 업무라면 프로젝트로 의뢰하기
29. IT 프로젝트 성공 팁(3) 제안서 기획 및 검토 안목 기르기
30. IT 프로젝트 성공 팁(4) 필요한 용역과의 계약 잘 처리하기</t>
  </si>
  <si>
    <t>이 과정을 학습함으로써 급변하는 광고 생태계와 소비자 트렌드를 이해하고, 데이터 기반 분석을 통해 전략적으로 기획할 수 있는 광고 콘텐츠 실무 역량을 강화할 수 있다. 또한 다양한 매체의 특성과 디지털 플랫폼 환경을 비교·분석하여, 목적에 부합하는 효과적인 미디어 전략과 실행 방안을 수립할 수 있다.
더불어 세대별 소비 심리와 미디어 사용 행태를 기반으로 설득력 있는 커뮤니케이션 콘텐츠를 기획하고, 실질적인 광고 효과를 이끌어내는 능력을 키울 수 있으며 글로벌 광고 환경과 생성형 AI 등 최신 기술 흐름을 반영하여, 변화하는 광고 시장에 능동적으로 대응하는 전략적 사고를 기를 수 있다. 또한 광고기획, 미디어믹스, 협업 등 광고 실무 전 과정을 학습하며, 유통과 성과 분석까지 연결되는 실천 중심 커리큘럼을 통해 현업 적용력을 높일 수 있다.</t>
  </si>
  <si>
    <t>광고 콘텐츠 기획 및 운영 실무자
미디어 구매, 디지털 캠페인 및 마케팅 전략 담당자
고객 커뮤니케이션 및 세일즈 전략 실무자
디지털 마케팅 및 성과 분석 담당자
브랜드 전략, 조직 내 홍보 및 기획 관련 직무자</t>
  </si>
  <si>
    <t>광고 시장과 소비자 분석을 통해 전략 수립에 필요한 핵심 인사이트를 도출할 수 있다.
다양한 미디어 환경과 매체별 특성을 비교·분석하여 적절한 매체 전략과 실행 방안을 수립할 수 있다.
고객 설득을 성공적으로 이끌어내기 위한 협업 및 커뮤니케이션 역량을 강화할 수 있다.
디지털 전환, OTT, AI 등 광고 산업의 최신 트렌드를 반영한 마케팅 전략을 기획할 수 있다.
광고 매체의 구매 및 운영 실무를 수행하고, 성과 분석을 통해 개선 방향을 제시할 수 있다.</t>
  </si>
  <si>
    <t>1. 오늘날의 광고와 소비자 트렌드 읽기
2. 경쟁자보다 한발 먼저 움직이는 전략
3. 소비자는 무엇에 반응하는가?
4. 세대별 미디어 취향 저격 인사이트
5. 설득 커뮤니케이션으로 접근하라!
6. 방송과 인쇄매체, 안 쓰면 손해인 이유
7. 디지털·옥외 광고에 요즘 감각 더하기
8. 매스미디어로 영향력을 설계하라!
9. 메시지를 움직이는 매스미디어 전술
10. 디지털 미디어 전략, 뻔하지 않게 짜는 법
11. 디지털 미디어 전술, 알고 보면 쉽다
12. 광고 생태계 변화, 당장 해야 할 일은?
13. 빅테크 기업은 광고도 남다르다
14. 생성형 AI가 광고 판도를 바꾸고 있다
15. 광고 매체 연구? 데이터로 똑 부러지게!
16. 일잘러가 알려주는 코웍의 기술 ①
17. 일잘러가 알려주는 코웍의 기술 ②
18. 협업이 부드러워지는 매니지먼트 스킬
19. 협업을 이끄는 퍼실리테이션의 힘
20. 상대에게 원하는 것을 얻는 협상의 기술
21. 예스!를 끌어내는 설득의 기술
22. 글로벌로 향하는 미디어 믹스 전략
23. 글로벌 광고주가 반하는 제안의 기술
24. 콘텐츠가 돈이 되는 가치사슬 파헤치기
25. 스트리밍 시장과 OTT 경쟁 전략
26. 이 광고, 진짜 효과 있었을까
27. 방송·인쇄 광고로 A급 효과 내기
28. 옥외·기타 매체가 브랜딩에 강한 이유
29. 인터넷·모바일 매체, 제대로 써먹는 법
30. 핫한 매체, 똑똑하게 고르는 공식</t>
  </si>
  <si>
    <t>[AI기초] 업무에 바로 쓰는 AI 활용 매뉴얼</t>
    <phoneticPr fontId="7" type="noConversion"/>
  </si>
  <si>
    <t>ABA20263001251694</t>
    <phoneticPr fontId="7" type="noConversion"/>
  </si>
  <si>
    <t>진단에서 치료까지, 차세대 의료 기술의 모든 것</t>
    <phoneticPr fontId="7" type="noConversion"/>
  </si>
  <si>
    <t>ABA20263001251716</t>
    <phoneticPr fontId="7" type="noConversion"/>
  </si>
  <si>
    <t>ABA20263001251723</t>
    <phoneticPr fontId="7" type="noConversion"/>
  </si>
  <si>
    <t>AI시대, 누구나 할 수 있는 IT 프로젝트</t>
    <phoneticPr fontId="7" type="noConversion"/>
  </si>
  <si>
    <t>ABA20263001251733</t>
    <phoneticPr fontId="7" type="noConversion"/>
  </si>
  <si>
    <t>ABA20263001251738</t>
    <phoneticPr fontId="7" type="noConversion"/>
  </si>
  <si>
    <t>이승훈/이민경/정명일/김수경/김진국/박병건</t>
    <phoneticPr fontId="7" type="noConversion"/>
  </si>
  <si>
    <t>강천국</t>
    <phoneticPr fontId="7" type="noConversion"/>
  </si>
  <si>
    <t>이승훈/김수경/김진국/이민경/정명일/박병건</t>
    <phoneticPr fontId="7" type="noConversion"/>
  </si>
  <si>
    <t>김진국/이민경/정명일/김수경/이승훈</t>
    <phoneticPr fontId="7" type="noConversion"/>
  </si>
  <si>
    <t>신동주/이승훈/김금란/정명일/박병건/김진국</t>
    <phoneticPr fontId="7" type="noConversion"/>
  </si>
  <si>
    <t>영업 및 판매, 홍보 및 마케팅 분야의 실무자들이 IT 기술을 효과적으로 활용할 수 있도록 설계된 과정입니다.
IT 마케팅 시장, 기술, 경쟁사, 고객 등의 환경을 체계적으로 조사 및 분석하는 방법을 포함하여, 성공적인 세일즈를 위한 STP 전략과 4P 전략 수립에 필요한 모든 지식을 포괄적으로 제공합니다.
학습자는 고객 만족과 고객 가치의 중요성을 이해하고, 이를 기반으로 한 고객관계관리(CRM) 실천 방법을 습득하게 됩니다. 또한, 온라인 마케팅을 통한 고객 소통 및 상품 소개의 효과적인 방법을 학습하여 실무에 바로 적용할 수 있습니다.
인공지능, 빅데이터 등 최신 기술을 활용하여 업무 및 비즈니스의 생산성을 높이는 방법을 심도 있게 다룹니다. 이를 통해 실무자들은 IT 비즈니스 환경에서 경쟁력을 강화하고, 혁신적인 비즈니스 모델을 창출할 수 있는 역량을 갖추게 됩니다.</t>
    <phoneticPr fontId="7" type="noConversion"/>
  </si>
  <si>
    <t>영업 및 판매(세일즈) 관련 종사자
홍보 및 마케팅 관련 분야의 역량을 강화 시키고자 하는 실무자
신 기술(ChatGPT 등)을 활용하여 관련 업무의 역량을 강화 시키고자 하는 실무자</t>
    <phoneticPr fontId="7" type="noConversion"/>
  </si>
  <si>
    <t>IT 마케팅 시장, 기술, 경쟁사, 고객 등의 환경을 체계적으로 조사 및 분석할 수 있다.
성공적인 세일즈를 위한 IT마케팅 STP 전략과 4P 전략을 효과적으로 수립할 수 있다.
고객 만족과 고객 가치의 중요성에 대한 이해를 기반으로 고객관계관리(CRM)를 실천할 수 있다.
IT마케팅 프로모션의 일환으로 온라인 마케팅 등을 활용하여, 고객 소통 및 상품 소개를 전개할 수 있다. 
인공지능, 빅데이터 등의 기술을 활용하여, 업무 및 비즈니스의 생산성을 높일 수 있다.</t>
    <phoneticPr fontId="7" type="noConversion"/>
  </si>
  <si>
    <t>이 과정은 의료기기의 연구개발, 성능평가, 임상시험, 글로벌 인허가까지 전 주기를 아우르는 체계적인 교육을 제공하며 정밀의료, 원격의료, 스마트 헬스케어, 의료 AI 등 최신 의료 혁신 사례를 심도 있게 다루어 현장 적용 역량을 강화할 수 있습니다.
또한 이 과정을 통해 국내외 법규와 규제 요건에 따른 문서 작성, 품질시스템(GMP) 구축 등 실무 중심의 교육을 통해 글로벌 시장 진출 역량을 높일 수 있으며 실제 사례·데이터 기반의 학습과 다양한 시뮬레이션을 통해 의료산업 종사자의 문제 해결 능력과 서비스 혁신 역량을 동시에 키울 수 있습니다.</t>
    <phoneticPr fontId="7" type="noConversion"/>
  </si>
  <si>
    <t>의료기기 및 디지털 헬스 분야에 종사하는 실무자
차세대 의료 기술, 제품 개발, 인허가, 서비스 혁신 역량을 강화하고자 하는 실무자
글로벌 의료기기 시장 진출 또는 해외 인허가(FDA, CE 등)를 준비하는 실무자</t>
    <phoneticPr fontId="7" type="noConversion"/>
  </si>
  <si>
    <t>4차 산업혁명 기반의 의료 산업 동향과 미래 기술 변화 흐름을 분석하고, 시장조사에 효과적으로 활용할 수 있다.
의료기기 활용 역량과 커뮤니케이션 기술을 바탕으로 임상 실무자의 시야를 확장하고 현장 대응 능력을 높일 수 있다.
의료기기의 기술 개념 정립부터 시작품 제작 및 성능 평가까지의 기술 개발 단계(TRL 2~6)를 체계적으로 수행할 수 있다.
의료기기의 비임상·임상시험 및 글로벌 인허가 절차(TRL 7~8)에 따라 기술문서를 준비하고 규제 요건에 대응할 수 있다.
의료산업 전 주기를 연계하여 기획–개발–사업화–경영 전반에 대한 실무 적용 능력을 향상시킬 수 있다.</t>
    <phoneticPr fontId="7" type="noConversion"/>
  </si>
  <si>
    <t>AI시대, 전직원이 활용할 수 있는 빅데이터 브랜드 마케팅</t>
    <phoneticPr fontId="7" type="noConversion"/>
  </si>
  <si>
    <t>이 과정을 통해 고객 행동 패턴을 분석하여 최적의 세일즈 전략을 수립하고, 잠재 고객을 관리하는 효과적인 커뮤니케이션 방법을 배울 수 있으며 크리에이티브한 IT 마케터로서 자동화된 업무 처리와 시장 분석 기술을 통해 디지털 환경에서의 마케팅 생산성을 극대화할 수 있다.
또한 AI와 빅데이터를 활용한 실무 중심의 마케팅 솔루션을 제공하여, 데이터 기반의 인사이트로 브랜드 가치를 높일 수 있으며 IT 마케팅 툴과 자동화 시스템을 활용하여 시장 및 고객 분석을 효율적으로 수행하고, 판매촉진 활동을 체계적으로 설계하는 방법을 학습할 수 있다.
더불어 최신 마케팅 트렌드를 반영한 구글 마케팅과 애널리틱스 전략을 통해 실질적인 비즈니스 성과를 도출할 수 있는 기술을 습득할 수 있다.</t>
    <phoneticPr fontId="7" type="noConversion"/>
  </si>
  <si>
    <t>디지털 전환과 IT 기술 혁신을 통해 기업의 성장을 도모하고자 하는 임직원
고객 및 시장 분석을 통해 효과적인 마케팅 전략을 수립하려는 임직원
최신 IT 기술과 AI 도구를 활용하여 비즈니스 혁신을 지원하려는 임직원
IT마케팅 기술을 활용하여 고객 유치와 유지 전략을 수립하고자 하는 임직원</t>
    <phoneticPr fontId="7" type="noConversion"/>
  </si>
  <si>
    <t>디지털 전환 시대의 핵심 기술 동향을 이해하고, IT 시장의 성장 동력 트렌드를 파악할 수 있다.
마케팅 정보시스템과 조사 방법론을 습득하여 데이터 기반의 전략적인 마케팅 전략을 수립할 수 있다.
소비자 행동 패턴과 구매 여정을 이해하고, 이를 바탕으로 고객 지향적 마케팅 전략을 수립할 수 있다.
마케팅 사례 분석 결과를 반영하여 적합한 플랫폼을 활용해 제품 및 서비스의 판매를 촉진할 수 있다.
AI와 빅데이터를 활용하여 마케팅 인사이트를 도출하고, 차별화된 브랜드 구축 전략을 수립할 수 있다.</t>
    <phoneticPr fontId="7" type="noConversion"/>
  </si>
  <si>
    <t>이 과정은 IT 프로젝트의 핵심 절차와 시각화 역량을 중심으로, 다양한 직무와 역할에서 IT 프로젝트 실무 능력을 효과적으로 향상시키는 데 목적을 둔 교육 과정입니다. 프로젝트 기획자, 디자이너, 개발자 등 역할의 구분 없이 프로젝트의 흐름, 구성 요소, 협업 구조를 폭넓게 이해할 수 있도록 설계되었습니다.</t>
    <phoneticPr fontId="7" type="noConversion"/>
  </si>
  <si>
    <t>IT 프로젝트의 기획·관리·협업 절차를 이해하고자 하는 실무자
IT 프로젝트 수행에 필요한 효과적인 시각화와 의사소통 역량을 기르고자 하는 기획자, 디자이너, 개발자
실무 적용 중심의 프로젝트 흐름과 역할 이해가 필요한 직장인 또는 직무 전환 희망자</t>
    <phoneticPr fontId="7" type="noConversion"/>
  </si>
  <si>
    <t>IT 프로젝트의 전반적인 절차와 단계, 핵심 개념을 이해하고 설명할 수 있다.
다양한 직무 간 협업 구조와 역할 분담을 고려한 IT 프로젝트 기획 역량을 함양할 수 있다.
IT 프로젝트 과정에서 요구되는 정보를 구조화하고 시각화하여 효과적으로 표현할 수 있다.
IT 프로젝트 실제 업무와 연결된 사고력과 적용 능력을 기를 수 있다.</t>
    <phoneticPr fontId="7" type="noConversion"/>
  </si>
  <si>
    <t xml:space="preserve">새로운 기회와 도전, 지금 당장 아세안 공부하라-태국	</t>
    <phoneticPr fontId="7" type="noConversion"/>
  </si>
  <si>
    <t>성공 세일즈 스킬과 디지털 전략의 시너지 UP-Grade</t>
    <phoneticPr fontId="7" type="noConversion"/>
  </si>
  <si>
    <t>[맨투맨 직무] 핵심만 쏙쏙! 고객만족 New CS!</t>
    <phoneticPr fontId="7" type="noConversion"/>
  </si>
  <si>
    <t>20011001:디지털트윈기획</t>
    <phoneticPr fontId="7" type="noConversion"/>
  </si>
  <si>
    <t>20010502:IT마케팅</t>
    <phoneticPr fontId="7" type="noConversion"/>
  </si>
  <si>
    <t>교강사 
배정 인원</t>
    <phoneticPr fontId="7" type="noConversion"/>
  </si>
  <si>
    <t>입과
가능인원</t>
    <phoneticPr fontId="7" type="noConversion"/>
  </si>
  <si>
    <t>2026년 01차</t>
    <phoneticPr fontId="7" type="noConversion"/>
  </si>
  <si>
    <t>ABA20263001260285</t>
    <phoneticPr fontId="7" type="noConversion"/>
  </si>
  <si>
    <t>ABA20263001260286</t>
    <phoneticPr fontId="7" type="noConversion"/>
  </si>
  <si>
    <t>회사를 보호하는 힘! 영업비밀&amp;지식재산권&amp;정보보호</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</si>
</sst>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76" formatCode="0_);[Red]\(0\)"/>
    <numFmt numFmtId="177" formatCode="&quot;[2024기업직업훈련카드]&quot;"/>
    <numFmt numFmtId="178" formatCode="#,##0_ "/>
  </numFmts>
  <fonts count="16" x14ac:knownFonts="1">
    <font>
      <sz val="11"/>
      <color rgb="FF000000"/>
      <name val="맑은 고딕"/>
    </font>
    <font>
      <sz val="10"/>
      <color rgb="FFFFFFFF"/>
      <name val="맑은 고딕"/>
      <family val="3"/>
      <charset val="129"/>
    </font>
    <font>
      <sz val="9"/>
      <color rgb="FF000000"/>
      <name val="맑은 고딕"/>
      <family val="3"/>
      <charset val="129"/>
    </font>
    <font>
      <sz val="10"/>
      <color rgb="FF000000"/>
      <name val="맑은 고딕"/>
      <family val="3"/>
      <charset val="129"/>
    </font>
    <font>
      <b/>
      <sz val="9"/>
      <color rgb="FF000000"/>
      <name val="맑은 고딕"/>
      <family val="3"/>
      <charset val="129"/>
    </font>
    <font>
      <sz val="11"/>
      <color rgb="FF000000"/>
      <name val="맑은 고딕"/>
      <family val="3"/>
      <charset val="129"/>
    </font>
    <font>
      <sz val="9"/>
      <name val="맑은 고딕"/>
      <family val="3"/>
      <charset val="129"/>
    </font>
    <font>
      <sz val="8"/>
      <name val="돋움"/>
      <family val="3"/>
      <charset val="129"/>
    </font>
    <font>
      <sz val="8"/>
      <name val="맑은 고딕"/>
      <family val="2"/>
      <charset val="129"/>
      <scheme val="minor"/>
    </font>
    <font>
      <b/>
      <sz val="11"/>
      <color rgb="FF242424"/>
      <name val="맑은 고딕"/>
      <family val="3"/>
      <charset val="129"/>
      <scheme val="minor"/>
    </font>
    <font>
      <sz val="11"/>
      <color rgb="FF242424"/>
      <name val="맑은 고딕"/>
      <family val="3"/>
      <charset val="129"/>
      <scheme val="minor"/>
    </font>
    <font>
      <sz val="8"/>
      <name val="맑은 고딕"/>
      <family val="3"/>
      <charset val="129"/>
      <scheme val="minor"/>
    </font>
    <font>
      <sz val="9"/>
      <color rgb="FF000000"/>
      <name val="돋움"/>
      <family val="3"/>
      <charset val="129"/>
    </font>
    <font>
      <sz val="10"/>
      <color theme="1"/>
      <name val="맑은 고딕"/>
      <family val="3"/>
      <charset val="129"/>
      <scheme val="minor"/>
    </font>
    <font>
      <sz val="10"/>
      <name val="맑은 고딕"/>
      <family val="3"/>
      <charset val="129"/>
      <scheme val="minor"/>
    </font>
    <font>
      <sz val="10"/>
      <name val="맑은 고딕"/>
      <family val="3"/>
      <charset val="129"/>
    </font>
  </fonts>
  <fills count="12">
    <fill>
      <patternFill patternType="none"/>
    </fill>
    <fill>
      <patternFill patternType="gray125"/>
    </fill>
    <fill>
      <patternFill patternType="solid">
        <fgColor rgb="FFC0C0C0"/>
        <bgColor indexed="64"/>
      </patternFill>
    </fill>
    <fill>
      <patternFill patternType="solid">
        <fgColor rgb="FFD9D9D9"/>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rgb="FFBFD3E4"/>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s>
  <cellStyleXfs count="4">
    <xf numFmtId="0" fontId="0" fillId="0" borderId="0">
      <alignment vertical="center"/>
    </xf>
    <xf numFmtId="41" fontId="5" fillId="0" borderId="0">
      <alignment vertical="center"/>
    </xf>
    <xf numFmtId="0" fontId="5" fillId="0" borderId="0">
      <alignment vertical="center"/>
    </xf>
    <xf numFmtId="0" fontId="5" fillId="0" borderId="0">
      <alignment vertical="center"/>
    </xf>
  </cellStyleXfs>
  <cellXfs count="169">
    <xf numFmtId="0" fontId="0" fillId="0" borderId="0" xfId="0">
      <alignment vertical="center"/>
    </xf>
    <xf numFmtId="0" fontId="1" fillId="0" borderId="0" xfId="0" applyFont="1" applyAlignment="1">
      <alignment horizontal="center" vertical="center" wrapText="1"/>
    </xf>
    <xf numFmtId="0" fontId="5" fillId="2" borderId="1" xfId="2" applyFill="1" applyBorder="1" applyAlignment="1">
      <alignment horizontal="center" vertical="center"/>
    </xf>
    <xf numFmtId="0" fontId="5" fillId="0" borderId="0" xfId="2">
      <alignment vertical="center"/>
    </xf>
    <xf numFmtId="0" fontId="5" fillId="0" borderId="1" xfId="2"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3" fillId="0" borderId="0" xfId="0" applyFont="1">
      <alignment vertical="center"/>
    </xf>
    <xf numFmtId="0" fontId="3" fillId="0" borderId="1" xfId="2" applyFont="1" applyBorder="1" applyAlignment="1">
      <alignment horizontal="center" vertical="center"/>
    </xf>
    <xf numFmtId="0" fontId="3" fillId="0" borderId="0" xfId="0" applyFont="1" applyProtection="1">
      <alignment vertical="center"/>
      <protection locked="0" hidden="1"/>
    </xf>
    <xf numFmtId="0" fontId="3" fillId="0" borderId="0" xfId="0" applyFont="1" applyProtection="1">
      <alignment vertical="center"/>
      <protection locked="0"/>
    </xf>
    <xf numFmtId="0" fontId="3" fillId="0" borderId="0" xfId="0" applyFont="1" applyAlignment="1" applyProtection="1">
      <alignment horizontal="left" vertical="center"/>
      <protection locked="0" hidden="1"/>
    </xf>
    <xf numFmtId="176" fontId="3" fillId="0" borderId="0" xfId="0" applyNumberFormat="1" applyFont="1" applyAlignment="1" applyProtection="1">
      <alignment horizontal="center" vertical="center"/>
      <protection locked="0" hidden="1"/>
    </xf>
    <xf numFmtId="0" fontId="3" fillId="0" borderId="0" xfId="0" applyFont="1" applyAlignment="1">
      <alignment horizontal="left" vertical="center"/>
    </xf>
    <xf numFmtId="176" fontId="3" fillId="0" borderId="0" xfId="0" applyNumberFormat="1"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xf>
    <xf numFmtId="0" fontId="4" fillId="3" borderId="1" xfId="0" applyFont="1" applyFill="1" applyBorder="1" applyAlignment="1">
      <alignment horizontal="center" vertical="center" wrapText="1"/>
    </xf>
    <xf numFmtId="0" fontId="0" fillId="0" borderId="0" xfId="0" applyAlignment="1">
      <alignment horizontal="center" vertical="center"/>
    </xf>
    <xf numFmtId="49" fontId="2" fillId="0" borderId="1" xfId="0" quotePrefix="1" applyNumberFormat="1" applyFont="1" applyBorder="1" applyAlignment="1">
      <alignment horizontal="center" vertical="center"/>
    </xf>
    <xf numFmtId="49" fontId="2" fillId="0" borderId="2" xfId="0" applyNumberFormat="1" applyFont="1" applyBorder="1" applyAlignment="1">
      <alignment horizontal="center" vertical="center" wrapText="1"/>
    </xf>
    <xf numFmtId="41" fontId="3" fillId="0" borderId="0" xfId="1" applyFont="1" applyProtection="1">
      <alignment vertical="center"/>
      <protection locked="0" hidden="1"/>
    </xf>
    <xf numFmtId="41" fontId="3" fillId="0" borderId="0" xfId="1" applyFont="1">
      <alignmen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177" fontId="3" fillId="0" borderId="1" xfId="2" applyNumberFormat="1" applyFont="1" applyBorder="1" applyAlignment="1">
      <alignment horizontal="left" vertical="center"/>
    </xf>
    <xf numFmtId="177" fontId="3" fillId="0" borderId="0" xfId="0" applyNumberFormat="1" applyFont="1">
      <alignment vertical="center"/>
    </xf>
    <xf numFmtId="41" fontId="3" fillId="5" borderId="1" xfId="1" applyFont="1" applyFill="1" applyBorder="1" applyAlignment="1">
      <alignment horizontal="center" vertical="center" wrapText="1"/>
    </xf>
    <xf numFmtId="41" fontId="3" fillId="6" borderId="1" xfId="1" applyFont="1" applyFill="1" applyBorder="1" applyAlignment="1">
      <alignment horizontal="center" vertical="center" wrapText="1"/>
    </xf>
    <xf numFmtId="41" fontId="3" fillId="7" borderId="1" xfId="1" applyFont="1" applyFill="1" applyBorder="1" applyAlignment="1">
      <alignment horizontal="center" vertical="center" wrapText="1"/>
    </xf>
    <xf numFmtId="0" fontId="3" fillId="0" borderId="0" xfId="0" applyFont="1" applyAlignment="1">
      <alignment horizontal="center" vertical="center" wrapText="1"/>
    </xf>
    <xf numFmtId="41" fontId="3" fillId="0" borderId="1" xfId="1" applyFont="1" applyBorder="1" applyProtection="1">
      <alignment vertical="center"/>
      <protection locked="0" hidden="1"/>
    </xf>
    <xf numFmtId="41" fontId="3" fillId="5" borderId="1" xfId="1" applyFont="1" applyFill="1" applyBorder="1" applyAlignment="1" applyProtection="1">
      <alignment horizontal="center" vertical="center"/>
      <protection locked="0" hidden="1"/>
    </xf>
    <xf numFmtId="41" fontId="3" fillId="6" borderId="1" xfId="1" applyFont="1" applyFill="1" applyBorder="1" applyProtection="1">
      <alignment vertical="center"/>
      <protection locked="0" hidden="1"/>
    </xf>
    <xf numFmtId="41" fontId="3" fillId="7" borderId="1" xfId="1" applyFont="1" applyFill="1" applyBorder="1" applyProtection="1">
      <alignment vertical="center"/>
      <protection locked="0" hidden="1"/>
    </xf>
    <xf numFmtId="0" fontId="3" fillId="0" borderId="1" xfId="2" applyFont="1" applyBorder="1" applyAlignment="1">
      <alignment horizontal="left" vertical="center"/>
    </xf>
    <xf numFmtId="0" fontId="3" fillId="0" borderId="1"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3" fillId="0" borderId="0" xfId="0" applyFont="1" applyAlignment="1">
      <alignment horizontal="center" vertical="center" wrapText="1" shrinkToFit="1"/>
    </xf>
    <xf numFmtId="0" fontId="3" fillId="0" borderId="0" xfId="0" applyFont="1" applyAlignment="1">
      <alignment vertical="center" wrapText="1" shrinkToFit="1"/>
    </xf>
    <xf numFmtId="0" fontId="0" fillId="0" borderId="1" xfId="0" applyBorder="1" applyAlignment="1">
      <alignment horizontal="center" vertical="center"/>
    </xf>
    <xf numFmtId="0" fontId="6" fillId="0" borderId="1" xfId="0" applyFont="1" applyBorder="1" applyAlignment="1">
      <alignment horizontal="center" vertical="center" wrapText="1" shrinkToFit="1"/>
    </xf>
    <xf numFmtId="0" fontId="6" fillId="0" borderId="1" xfId="0" applyFont="1" applyBorder="1" applyAlignment="1">
      <alignment wrapText="1" shrinkToFit="1"/>
    </xf>
    <xf numFmtId="0" fontId="3" fillId="4" borderId="0" xfId="0" applyFont="1" applyFill="1" applyAlignment="1">
      <alignment horizontal="center" vertical="center" wrapText="1"/>
    </xf>
    <xf numFmtId="0" fontId="3" fillId="9" borderId="1" xfId="0" applyFont="1" applyFill="1" applyBorder="1" applyAlignment="1" applyProtection="1">
      <alignment horizontal="center" vertical="center" wrapText="1"/>
      <protection locked="0"/>
    </xf>
    <xf numFmtId="0" fontId="3" fillId="9" borderId="1" xfId="0" applyFont="1" applyFill="1" applyBorder="1" applyAlignment="1">
      <alignment horizontal="center" vertical="center" wrapText="1"/>
    </xf>
    <xf numFmtId="49" fontId="10" fillId="4" borderId="13" xfId="0" applyNumberFormat="1" applyFont="1" applyFill="1" applyBorder="1" applyAlignment="1">
      <alignment horizontal="center" vertical="center"/>
    </xf>
    <xf numFmtId="0" fontId="10" fillId="4" borderId="14" xfId="0" applyFont="1" applyFill="1" applyBorder="1" applyAlignment="1">
      <alignment horizontal="center" vertical="center"/>
    </xf>
    <xf numFmtId="49" fontId="9" fillId="10" borderId="12" xfId="0" applyNumberFormat="1" applyFont="1" applyFill="1" applyBorder="1" applyAlignment="1">
      <alignment horizontal="center" vertical="center" wrapText="1"/>
    </xf>
    <xf numFmtId="0" fontId="9" fillId="10" borderId="12" xfId="0" applyFont="1" applyFill="1" applyBorder="1" applyAlignment="1">
      <alignment horizontal="center"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xf>
    <xf numFmtId="176" fontId="3" fillId="5" borderId="5" xfId="0" applyNumberFormat="1" applyFont="1" applyFill="1" applyBorder="1" applyAlignment="1">
      <alignment horizontal="center" vertical="center" wrapText="1"/>
    </xf>
    <xf numFmtId="0" fontId="3" fillId="8" borderId="1" xfId="0" applyFont="1" applyFill="1" applyBorder="1" applyAlignment="1" applyProtection="1">
      <alignment horizontal="center" vertical="center"/>
      <protection locked="0" hidden="1"/>
    </xf>
    <xf numFmtId="0" fontId="0" fillId="8" borderId="1" xfId="0" applyFill="1" applyBorder="1" applyAlignment="1">
      <alignment horizontal="left" vertical="center"/>
    </xf>
    <xf numFmtId="0" fontId="6" fillId="0" borderId="1" xfId="0" applyFont="1" applyBorder="1" applyAlignment="1">
      <alignment vertical="center" wrapText="1" shrinkToFit="1"/>
    </xf>
    <xf numFmtId="0" fontId="6" fillId="0" borderId="1" xfId="0" applyFont="1"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horizontal="left" vertical="center"/>
    </xf>
    <xf numFmtId="0" fontId="5" fillId="8" borderId="1" xfId="0" applyFont="1" applyFill="1" applyBorder="1" applyAlignment="1">
      <alignment horizontal="left" vertical="center"/>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2" fillId="0" borderId="1" xfId="3" applyFont="1" applyBorder="1" applyAlignment="1">
      <alignment horizontal="center" vertical="center"/>
    </xf>
    <xf numFmtId="0" fontId="3" fillId="0" borderId="1" xfId="3" applyFont="1" applyBorder="1" applyAlignment="1">
      <alignment vertical="center" wrapText="1" shrinkToFit="1"/>
    </xf>
    <xf numFmtId="0" fontId="3" fillId="6" borderId="1"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41" fontId="3" fillId="3" borderId="1" xfId="1" applyFont="1" applyFill="1" applyBorder="1" applyAlignment="1">
      <alignment horizontal="center" vertical="center" wrapText="1"/>
    </xf>
    <xf numFmtId="0" fontId="0" fillId="0" borderId="1" xfId="0" applyBorder="1" applyAlignment="1">
      <alignment vertical="center" wrapText="1" shrinkToFit="1"/>
    </xf>
    <xf numFmtId="0" fontId="12" fillId="0" borderId="1" xfId="0" applyFont="1" applyBorder="1" applyAlignment="1">
      <alignment vertical="center" wrapText="1"/>
    </xf>
    <xf numFmtId="0" fontId="13" fillId="0" borderId="1" xfId="0" applyFont="1" applyBorder="1" applyAlignment="1">
      <alignment horizontal="center" vertical="center" wrapText="1" shrinkToFit="1"/>
    </xf>
    <xf numFmtId="0" fontId="2" fillId="0" borderId="1" xfId="0" applyFont="1" applyBorder="1" applyAlignment="1">
      <alignment horizontal="center" vertical="center" wrapText="1"/>
    </xf>
    <xf numFmtId="0" fontId="0" fillId="8" borderId="1" xfId="0" applyFill="1" applyBorder="1" applyAlignment="1">
      <alignment horizontal="center" vertical="center"/>
    </xf>
    <xf numFmtId="0" fontId="0" fillId="8" borderId="0" xfId="0" applyFill="1">
      <alignment vertical="center"/>
    </xf>
    <xf numFmtId="0" fontId="14" fillId="0" borderId="1" xfId="0" applyFont="1" applyBorder="1" applyAlignment="1">
      <alignment horizontal="center" vertical="center" wrapText="1"/>
    </xf>
    <xf numFmtId="0" fontId="0" fillId="0" borderId="5" xfId="0" applyBorder="1" applyAlignment="1">
      <alignment vertical="center" wrapText="1" shrinkToFit="1"/>
    </xf>
    <xf numFmtId="0" fontId="0" fillId="0" borderId="5" xfId="0" applyBorder="1" applyAlignment="1">
      <alignment horizontal="center" vertical="center"/>
    </xf>
    <xf numFmtId="0" fontId="5" fillId="0" borderId="1" xfId="0" applyFont="1" applyBorder="1" applyAlignment="1">
      <alignment vertical="center" wrapText="1" shrinkToFit="1"/>
    </xf>
    <xf numFmtId="0" fontId="3" fillId="0" borderId="1" xfId="0" quotePrefix="1" applyFont="1" applyBorder="1" applyAlignment="1" applyProtection="1">
      <alignment horizontal="center" vertical="center"/>
      <protection locked="0" hidden="1"/>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41" fontId="3" fillId="7" borderId="1" xfId="1" applyFont="1" applyFill="1" applyBorder="1" applyAlignment="1">
      <alignment horizontal="center" vertical="center" wrapText="1"/>
    </xf>
    <xf numFmtId="41" fontId="3" fillId="5" borderId="1" xfId="1" applyFont="1" applyFill="1" applyBorder="1" applyAlignment="1">
      <alignment horizontal="center" vertical="center" wrapText="1"/>
    </xf>
    <xf numFmtId="41" fontId="3" fillId="6" borderId="1" xfId="1" applyFont="1" applyFill="1" applyBorder="1" applyAlignment="1">
      <alignment horizontal="center" vertical="center" wrapText="1"/>
    </xf>
    <xf numFmtId="0" fontId="4" fillId="3" borderId="1" xfId="3" applyNumberFormat="1" applyFont="1" applyFill="1" applyBorder="1" applyAlignment="1">
      <alignment horizontal="center" vertical="center" wrapText="1"/>
    </xf>
    <xf numFmtId="0" fontId="5" fillId="0" borderId="0" xfId="3">
      <alignment vertical="center"/>
    </xf>
    <xf numFmtId="0" fontId="5" fillId="0" borderId="1" xfId="3" quotePrefix="1" applyNumberFormat="1" applyFill="1" applyBorder="1" applyAlignment="1">
      <alignment horizontal="center" vertical="center"/>
    </xf>
    <xf numFmtId="0" fontId="5" fillId="0" borderId="1" xfId="3" applyNumberFormat="1" applyFill="1" applyBorder="1" applyAlignment="1">
      <alignment horizontal="center" vertical="center"/>
    </xf>
    <xf numFmtId="0" fontId="5" fillId="0" borderId="1" xfId="3" applyNumberFormat="1" applyFont="1" applyFill="1" applyBorder="1" applyAlignment="1">
      <alignment horizontal="center" vertical="center"/>
    </xf>
    <xf numFmtId="0" fontId="5" fillId="0" borderId="0" xfId="3" applyFill="1">
      <alignment vertical="center"/>
    </xf>
    <xf numFmtId="0" fontId="0" fillId="0" borderId="1" xfId="0" applyFill="1" applyBorder="1" applyAlignment="1">
      <alignment horizontal="center" vertical="center"/>
    </xf>
    <xf numFmtId="0" fontId="0" fillId="0" borderId="0" xfId="0" applyFill="1">
      <alignment vertical="center"/>
    </xf>
    <xf numFmtId="41" fontId="3" fillId="7" borderId="1" xfId="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41" fontId="3" fillId="5" borderId="1" xfId="1" applyFont="1" applyFill="1" applyBorder="1" applyAlignment="1">
      <alignment horizontal="center" vertical="center" wrapText="1"/>
    </xf>
    <xf numFmtId="41" fontId="3" fillId="6" borderId="1" xfId="1" applyFont="1" applyFill="1" applyBorder="1" applyAlignment="1">
      <alignment horizontal="center" vertical="center" wrapText="1"/>
    </xf>
    <xf numFmtId="0" fontId="0" fillId="0" borderId="0" xfId="0" applyBorder="1" applyAlignment="1">
      <alignment vertical="center" wrapText="1" shrinkToFit="1"/>
    </xf>
    <xf numFmtId="178" fontId="3" fillId="0" borderId="0" xfId="0" applyNumberFormat="1" applyFont="1" applyAlignment="1">
      <alignment horizontal="center" vertical="center" wrapText="1"/>
    </xf>
    <xf numFmtId="0" fontId="5" fillId="8" borderId="0" xfId="3" applyFill="1" applyBorder="1">
      <alignment vertical="center"/>
    </xf>
    <xf numFmtId="178" fontId="3" fillId="0" borderId="0" xfId="0" applyNumberFormat="1" applyFont="1" applyAlignment="1">
      <alignment horizontal="center" vertical="center"/>
    </xf>
    <xf numFmtId="0" fontId="15" fillId="0" borderId="0" xfId="0" applyFont="1" applyAlignment="1">
      <alignment horizontal="center" vertical="center" wrapText="1"/>
    </xf>
    <xf numFmtId="0" fontId="5" fillId="0" borderId="0" xfId="3" applyFill="1" applyBorder="1">
      <alignment vertical="center"/>
    </xf>
    <xf numFmtId="0" fontId="5" fillId="0" borderId="1" xfId="0" applyFont="1" applyFill="1" applyBorder="1" applyAlignment="1">
      <alignment horizontal="left" vertical="center"/>
    </xf>
    <xf numFmtId="0" fontId="5" fillId="8" borderId="1" xfId="3" applyFill="1" applyBorder="1">
      <alignment vertical="center"/>
    </xf>
    <xf numFmtId="0" fontId="3" fillId="0" borderId="1" xfId="0" quotePrefix="1"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41" fontId="3" fillId="5" borderId="1" xfId="1" applyFont="1" applyFill="1" applyBorder="1" applyAlignment="1">
      <alignment horizontal="center" vertical="center" wrapText="1"/>
    </xf>
    <xf numFmtId="41" fontId="3" fillId="6" borderId="1" xfId="1" applyFont="1" applyFill="1" applyBorder="1" applyAlignment="1">
      <alignment horizontal="center" vertical="center" wrapText="1"/>
    </xf>
    <xf numFmtId="41" fontId="3" fillId="7" borderId="1" xfId="1" applyFont="1" applyFill="1" applyBorder="1" applyAlignment="1">
      <alignment horizontal="center" vertical="center" wrapText="1"/>
    </xf>
    <xf numFmtId="41" fontId="3" fillId="6" borderId="1" xfId="1" applyFont="1" applyFill="1" applyBorder="1" applyAlignment="1" applyProtection="1">
      <alignment horizontal="center" vertical="center"/>
      <protection locked="0" hidden="1"/>
    </xf>
    <xf numFmtId="41" fontId="3" fillId="7" borderId="1" xfId="1" applyFont="1" applyFill="1" applyBorder="1" applyAlignment="1" applyProtection="1">
      <alignment horizontal="center" vertical="center"/>
      <protection locked="0" hidden="1"/>
    </xf>
    <xf numFmtId="0" fontId="0" fillId="0" borderId="1" xfId="0" applyFill="1" applyBorder="1" applyAlignment="1">
      <alignment horizontal="lef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0" borderId="1" xfId="2" applyNumberFormat="1" applyFont="1" applyBorder="1" applyAlignment="1">
      <alignment horizontal="center" vertical="center"/>
    </xf>
    <xf numFmtId="14" fontId="3" fillId="0" borderId="1" xfId="0" applyNumberFormat="1" applyFont="1" applyBorder="1" applyAlignment="1">
      <alignment horizontal="center" vertical="center"/>
    </xf>
    <xf numFmtId="178" fontId="3" fillId="11"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41" fontId="3" fillId="7" borderId="1" xfId="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3" fillId="3" borderId="6"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5" xfId="0" applyNumberFormat="1" applyFont="1" applyFill="1" applyBorder="1" applyAlignment="1">
      <alignment horizontal="center" vertical="center" wrapText="1"/>
    </xf>
    <xf numFmtId="41" fontId="3" fillId="3" borderId="1" xfId="1"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41" fontId="3" fillId="5" borderId="1" xfId="1" applyFont="1" applyFill="1" applyBorder="1" applyAlignment="1">
      <alignment horizontal="center" vertical="center" wrapText="1"/>
    </xf>
    <xf numFmtId="41" fontId="3" fillId="6" borderId="1" xfId="1"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177" fontId="3" fillId="3" borderId="6" xfId="0" applyNumberFormat="1" applyFont="1" applyFill="1" applyBorder="1" applyAlignment="1">
      <alignment horizontal="center" vertical="center" wrapText="1"/>
    </xf>
    <xf numFmtId="177" fontId="3" fillId="3" borderId="7"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wrapText="1"/>
    </xf>
  </cellXfs>
  <cellStyles count="4">
    <cellStyle name="쉼표 [0]" xfId="1" builtinId="6"/>
    <cellStyle name="표준" xfId="0" builtinId="0"/>
    <cellStyle name="표준 2 169" xfId="3"/>
    <cellStyle name="표준 3" xfId="2"/>
  </cellStyles>
  <dxfs count="83">
    <dxf>
      <font>
        <color rgb="FF9C0006"/>
      </font>
      <fill>
        <patternFill>
          <bgColor rgb="FFFFC7CE"/>
        </patternFill>
      </fill>
    </dxf>
    <dxf>
      <font>
        <b/>
      </font>
    </dxf>
    <dxf>
      <font>
        <color rgb="FF9C0006"/>
      </font>
      <fill>
        <patternFill>
          <bgColor rgb="FFFFC7CE"/>
        </patternFill>
      </fill>
    </dxf>
    <dxf>
      <font>
        <b/>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color rgb="FF9C0006"/>
      </font>
      <fill>
        <patternFill>
          <bgColor rgb="FFFFC7CE"/>
        </patternFill>
      </fill>
    </dxf>
    <dxf>
      <font>
        <b/>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2" defaultPivotStyle="PivotStyleLight16">
    <tableStyle name="Normal Style 1 - Accent 1" pivot="0" count="7">
      <tableStyleElement type="wholeTable" dxfId="82"/>
      <tableStyleElement type="headerRow" dxfId="81"/>
      <tableStyleElement type="totalRow" dxfId="80"/>
      <tableStyleElement type="firstColumn" dxfId="79"/>
      <tableStyleElement type="lastColumn" dxfId="78"/>
      <tableStyleElement type="firstRowStripe" dxfId="77"/>
      <tableStyleElement type="firstColumnStripe" dxfId="76"/>
    </tableStyle>
    <tableStyle name="Light Style 1 - Accent 1" table="0" count="7">
      <tableStyleElement type="wholeTable" dxfId="75"/>
      <tableStyleElement type="headerRow" dxfId="74"/>
      <tableStyleElement type="totalRow" dxfId="73"/>
      <tableStyleElement type="firstColumn" dxfId="72"/>
      <tableStyleElement type="lastColumn" dxfId="71"/>
      <tableStyleElement type="firstRowStripe" dxfId="70"/>
      <tableStyleElement type="firstColumnStripe" dxfId="6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dw10/Downloads/20250515135828_&#44284;&#51221;&#49900;&#49324;&#44208;&#442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s>
    <sheetDataSet>
      <sheetData sheetId="0" refreshError="1"/>
      <sheetData sheetId="1">
        <row r="1">
          <cell r="A1" t="str">
            <v>과정명</v>
          </cell>
          <cell r="B1" t="str">
            <v>행정</v>
          </cell>
        </row>
        <row r="2">
          <cell r="A2" t="str">
            <v>AI와 함께하는 디지털 플랫폼 비즈니스 핵심 실무</v>
          </cell>
          <cell r="B2" t="str">
            <v>ABA20253001075361</v>
          </cell>
        </row>
        <row r="3">
          <cell r="A3" t="str">
            <v>4주기 병원 종사자들을 위한 직무 역량 강화</v>
          </cell>
          <cell r="B3" t="str">
            <v>ABA20253001075444</v>
          </cell>
        </row>
        <row r="4">
          <cell r="A4" t="str">
            <v>회사 매출을 200% 올리는 콘텐츠 서비스와 마케팅 끝판왕!</v>
          </cell>
          <cell r="B4" t="str">
            <v>ABA20253001075446</v>
          </cell>
        </row>
        <row r="5">
          <cell r="A5" t="str">
            <v>우리 회사 SNS 초고속 성장 로드맵! 팔로워와 수익을 동시에 잡는 실전 전략</v>
          </cell>
          <cell r="B5" t="str">
            <v>ABA20253001075451</v>
          </cell>
        </row>
        <row r="6">
          <cell r="A6" t="str">
            <v>스마트한 워크 라이프를 위한 프레젠테이션 기술</v>
          </cell>
          <cell r="B6" t="str">
            <v>ABA20253001075455</v>
          </cell>
        </row>
        <row r="7">
          <cell r="A7" t="str">
            <v>미래 경영을 위한 ESG 로드맵! 필수 개념부터 실무 적용까지 완벽 정복</v>
          </cell>
          <cell r="B7" t="str">
            <v>ABA20243001060394</v>
          </cell>
        </row>
        <row r="8">
          <cell r="A8" t="str">
            <v>기업의 혁신과 변화를 주도하는 인재 개발 교육</v>
          </cell>
          <cell r="B8" t="str">
            <v>ABA20243001060437</v>
          </cell>
        </row>
        <row r="9">
          <cell r="A9" t="str">
            <v>전사원이 알아야 할 필수 4차산업 기술 - 빅데이터</v>
          </cell>
          <cell r="B9" t="str">
            <v>ABA20253001061590</v>
          </cell>
        </row>
        <row r="10">
          <cell r="A10" t="str">
            <v>무조건 팔리는 세일즈 퍼포먼스 스킬</v>
          </cell>
          <cell r="B10" t="str">
            <v>ABA20253001061604</v>
          </cell>
        </row>
        <row r="11">
          <cell r="A11" t="str">
            <v>커뮤니케이션 마스터의 세일즈 레시피</v>
          </cell>
          <cell r="B11" t="str">
            <v>ABA20253001061616</v>
          </cell>
        </row>
        <row r="12">
          <cell r="A12" t="str">
            <v>4차산업&amp;GPT 시대! 새로 배우는 우리회사 정보보호 가이드</v>
          </cell>
          <cell r="B12" t="str">
            <v>ABA20253001061629</v>
          </cell>
        </row>
        <row r="13">
          <cell r="A13" t="str">
            <v>혁신의 시대, 인공지능 서비스로 미래의 중심에 서다!</v>
          </cell>
          <cell r="B13" t="str">
            <v>ABA20253001061636</v>
          </cell>
        </row>
        <row r="14">
          <cell r="A14" t="str">
            <v>매장 영업의 정석, 현장에서 승부하라!</v>
          </cell>
          <cell r="B14" t="str">
            <v>ABA20253001061738</v>
          </cell>
        </row>
        <row r="15">
          <cell r="A15" t="str">
            <v>누구나 쉽게 배우는 인공지능</v>
          </cell>
          <cell r="B15" t="str">
            <v>ABA20253001061744</v>
          </cell>
        </row>
        <row r="16">
          <cell r="A16" t="str">
            <v>고객만족을 위한 4차산업 뉴노멀 CS 혁명</v>
          </cell>
          <cell r="B16" t="str">
            <v>ABA20253001061745</v>
          </cell>
        </row>
        <row r="17">
          <cell r="A17" t="str">
            <v>영업으로 살아남는 Secret 비법Ⅱ 세일즈 ABC</v>
          </cell>
          <cell r="B17" t="str">
            <v>ABA20253001063600</v>
          </cell>
        </row>
        <row r="18">
          <cell r="A18" t="str">
            <v>[직무 새로고침] 원가를 알면 비즈니스가 通한다</v>
          </cell>
          <cell r="B18" t="str">
            <v>ABA20253001063616</v>
          </cell>
        </row>
        <row r="19">
          <cell r="A19" t="str">
            <v>[직무 새로고침] 재무제표를 알면 비즈니스가 通한다</v>
          </cell>
          <cell r="B19" t="str">
            <v>ABA20253001063623</v>
          </cell>
        </row>
        <row r="20">
          <cell r="A20" t="str">
            <v>디지털 융합 업그레이드! 사물인터넷 A to Z 가이드</v>
          </cell>
          <cell r="B20" t="str">
            <v>ABA20253001063699</v>
          </cell>
        </row>
        <row r="21">
          <cell r="A21" t="str">
            <v>탈중앙화 글로벌 금융 네트워크(비트코인)의 이해</v>
          </cell>
          <cell r="B21" t="str">
            <v>ABA20253001063700</v>
          </cell>
        </row>
        <row r="22">
          <cell r="A22" t="str">
            <v>기업의 핵심가치 마케팅 A to Z</v>
          </cell>
          <cell r="B22" t="str">
            <v>ABA20253001063695</v>
          </cell>
        </row>
        <row r="23">
          <cell r="A23" t="str">
            <v>금융인이 알아야 할 금융소비자보호</v>
          </cell>
          <cell r="B23" t="str">
            <v>ABA20253001063687</v>
          </cell>
        </row>
        <row r="24">
          <cell r="A24" t="str">
            <v>The 블루오션! 미래 의료산업을 이끌어갈 디지털 헬스케어</v>
          </cell>
          <cell r="B24" t="str">
            <v>ABA20253001063678</v>
          </cell>
        </row>
        <row r="25">
          <cell r="A25" t="str">
            <v>Good Morning, 행복한 병원을 위한 고객 만족 서비스 - 병원편</v>
          </cell>
          <cell r="B25" t="str">
            <v>ABA20253001063670</v>
          </cell>
        </row>
        <row r="26">
          <cell r="A26" t="str">
            <v>Good Morning, 행복한 병원을 위한 고객 만족 서비스 - 요양기관편</v>
          </cell>
          <cell r="B26" t="str">
            <v>ABA20253001063657</v>
          </cell>
        </row>
        <row r="27">
          <cell r="A27" t="str">
            <v>요양기관 종사자를 위한 핵심직무교육</v>
          </cell>
          <cell r="B27" t="str">
            <v>ABA20253001063652</v>
          </cell>
        </row>
        <row r="28">
          <cell r="A28" t="str">
            <v>[상위1% 인공지능]  AI시대 ChatGPT 분야별 실무적용 활용법</v>
          </cell>
          <cell r="B28" t="str">
            <v>ABA20253001063621</v>
          </cell>
        </row>
        <row r="29">
          <cell r="A29" t="str">
            <v>직무의 정석- 커뮤니케이션</v>
          </cell>
          <cell r="B29" t="str">
            <v>ABA20253001063610</v>
          </cell>
        </row>
        <row r="30">
          <cell r="A30" t="str">
            <v>개별 맞춤형 의료시대, 빅데이터로 구현하는 스마트 헬스케어</v>
          </cell>
          <cell r="B30" t="str">
            <v>ABA20253001063607</v>
          </cell>
        </row>
        <row r="31">
          <cell r="A31" t="str">
            <v>질환별 중환자 임상 간호와 Case로 보는 중환자실의 기본 술기</v>
          </cell>
          <cell r="B31" t="str">
            <v>ABA20253001061502</v>
          </cell>
        </row>
        <row r="32">
          <cell r="A32" t="str">
            <v>바쁜 직장인을 위한 초간단 지식재산권 길라잡이</v>
          </cell>
          <cell r="B32" t="str">
            <v>ABA20253001061515</v>
          </cell>
        </row>
        <row r="33">
          <cell r="A33" t="str">
            <v>VUCA 시대 빛나는 코칭 리더십</v>
          </cell>
          <cell r="B33" t="str">
            <v>ABA20253001061548</v>
          </cell>
        </row>
        <row r="34">
          <cell r="A34" t="str">
            <v>IT 세일즈 마스터의 시장 분석과 고객 중심 비즈니스 전략</v>
          </cell>
          <cell r="B34" t="str">
            <v>ABA20253001061572</v>
          </cell>
        </row>
        <row r="35">
          <cell r="A35" t="str">
            <v>[한끝] ITQ OA Master (한글, 파워포인트, 엑셀)</v>
          </cell>
          <cell r="B35" t="str">
            <v>ABA20253001063603</v>
          </cell>
        </row>
        <row r="36">
          <cell r="A36" t="str">
            <v>나의 성장을 넘어 조직의 리더되기</v>
          </cell>
          <cell r="B36" t="str">
            <v>ABA20243001054546</v>
          </cell>
        </row>
        <row r="37">
          <cell r="A37" t="str">
            <v>비즈니스 성공을 위한 전략, 소셜미디어 마케팅</v>
          </cell>
          <cell r="B37" t="str">
            <v>ABA20243001054549</v>
          </cell>
        </row>
        <row r="38">
          <cell r="A38" t="str">
            <v>성공 기업의 1급 비밀, 갈등관리 역량과 혁신</v>
          </cell>
          <cell r="B38" t="str">
            <v>ABA20243001054595</v>
          </cell>
        </row>
        <row r="39">
          <cell r="A39" t="str">
            <v>요양기관 실무자를 위한 직무매뉴얼</v>
          </cell>
          <cell r="B39" t="str">
            <v>ABA20243001054561</v>
          </cell>
        </row>
        <row r="40">
          <cell r="A40" t="str">
            <v>의료기관 종사자가 알아야 할 의료기술 트렌드</v>
          </cell>
          <cell r="B40" t="str">
            <v>ABA20243001054557</v>
          </cell>
        </row>
        <row r="41">
          <cell r="A41" t="str">
            <v>인정받는 일잘러의 SNS 마케팅 비밀</v>
          </cell>
          <cell r="B41" t="str">
            <v>ABA20243001054555</v>
          </cell>
        </row>
        <row r="42">
          <cell r="A42" t="str">
            <v>일타 전략가: 교육! 나도 키우고 회사도 키우는 최고의 전략</v>
          </cell>
          <cell r="B42" t="str">
            <v>ABA20243001054580</v>
          </cell>
        </row>
        <row r="43">
          <cell r="A43" t="str">
            <v>임직원 필수 잇템, 성공을 부르는 비즈니스 역량</v>
          </cell>
          <cell r="B43" t="str">
            <v>ABA20243001054598</v>
          </cell>
        </row>
        <row r="44">
          <cell r="A44" t="str">
            <v>커뮤니케이션 레볼루션, 기업의 미래를 설계하다</v>
          </cell>
          <cell r="B44" t="str">
            <v>ABA20243001055770</v>
          </cell>
        </row>
        <row r="45">
          <cell r="A45" t="str">
            <v>[한끝] 컴퓨터활용능력 2급 올인원 (필기 + 실기)</v>
          </cell>
          <cell r="B45" t="str">
            <v>ABA20243001036504</v>
          </cell>
        </row>
        <row r="46">
          <cell r="A46" t="str">
            <v>CS현장을 위한 불만제로 솔루션</v>
          </cell>
          <cell r="B46" t="str">
            <v>ABA20243001036608</v>
          </cell>
        </row>
        <row r="47">
          <cell r="A47" t="str">
            <v>[CS 웹툰] 업무를 반으로 줄이는 친한 고객 만들기</v>
          </cell>
          <cell r="B47" t="str">
            <v>ABA20243001036623</v>
          </cell>
        </row>
        <row r="48">
          <cell r="A48" t="str">
            <v>상황을 바꾸는 말의 힘! 당당한 CS 대화법</v>
          </cell>
          <cell r="B48" t="str">
            <v>ABA20243001036704</v>
          </cell>
        </row>
        <row r="49">
          <cell r="A49" t="str">
            <v>재활치료와 건강관리의 이해</v>
          </cell>
          <cell r="B49" t="str">
            <v>ABA20243001037098</v>
          </cell>
        </row>
        <row r="50">
          <cell r="A50" t="str">
            <v>진짜 '나'를 세우는 코칭스킬</v>
          </cell>
          <cell r="B50" t="str">
            <v>ABA20243001036739</v>
          </cell>
        </row>
        <row r="51">
          <cell r="A51" t="str">
            <v>메타버스의 활용, 거울 세계를 가능하게 하는 디지털 트윈</v>
          </cell>
          <cell r="B51" t="str">
            <v>ABA20243001036746</v>
          </cell>
        </row>
        <row r="52">
          <cell r="A52" t="str">
            <v>커리어와 리더십을 모두 책임지는 Auto Work 코칭스킬!</v>
          </cell>
          <cell r="B52" t="str">
            <v>ABA20243001036751</v>
          </cell>
        </row>
        <row r="53">
          <cell r="A53" t="str">
            <v>성공하는 리더의 대화 법칙</v>
          </cell>
          <cell r="B53" t="str">
            <v>ABA20243001023906</v>
          </cell>
        </row>
        <row r="54">
          <cell r="A54" t="str">
            <v>소통과 공감으로 조직을 활성화하라</v>
          </cell>
          <cell r="B54" t="str">
            <v>ABA20243001025461</v>
          </cell>
        </row>
        <row r="55">
          <cell r="A55" t="str">
            <v>스피드업! 경비직무 마스터 5_특수경비</v>
          </cell>
          <cell r="B55" t="str">
            <v>ABA20243001013927</v>
          </cell>
        </row>
        <row r="56">
          <cell r="A56" t="str">
            <v>스피드업! 경비직무 마스터 5_일반경비</v>
          </cell>
          <cell r="B56" t="str">
            <v>ABA20243001013922</v>
          </cell>
        </row>
        <row r="57">
          <cell r="A57" t="str">
            <v>기업의 미래를 책임질 핵심자산, 지식재산권</v>
          </cell>
          <cell r="B57" t="str">
            <v>ABA20243001013893</v>
          </cell>
        </row>
        <row r="58">
          <cell r="A58" t="str">
            <v>스피드업! 경비직무 마스터 6_특수경비</v>
          </cell>
          <cell r="B58" t="str">
            <v>ABA20243001013947</v>
          </cell>
        </row>
        <row r="59">
          <cell r="A59" t="str">
            <v>스피드업! 경비직무 마스터 6_일반경비</v>
          </cell>
          <cell r="B59" t="str">
            <v>ABA20243001013929</v>
          </cell>
        </row>
        <row r="60">
          <cell r="A60" t="str">
            <v>스피드업! 경비직무 마스터 4_특수경비</v>
          </cell>
          <cell r="B60" t="str">
            <v>ABA20243001013917</v>
          </cell>
        </row>
        <row r="61">
          <cell r="A61" t="str">
            <v>스피드업! 경비직무 마스터 4_일반경비</v>
          </cell>
          <cell r="B61" t="str">
            <v>ABA20243001013915</v>
          </cell>
        </row>
        <row r="62">
          <cell r="A62" t="str">
            <v>스피드업! 경비직무 마스터 3_특수경비</v>
          </cell>
          <cell r="B62" t="str">
            <v>ABA20243001013911</v>
          </cell>
        </row>
        <row r="63">
          <cell r="A63" t="str">
            <v>스피드업! 경비직무 마스터 3_일반경비</v>
          </cell>
          <cell r="B63" t="str">
            <v>ABA20243001013907</v>
          </cell>
        </row>
        <row r="64">
          <cell r="A64" t="str">
            <v>스피드업! 경비직무 마스터 2_특수경비</v>
          </cell>
          <cell r="B64" t="str">
            <v>ABA20243001013906</v>
          </cell>
        </row>
        <row r="65">
          <cell r="A65" t="str">
            <v>스피드업! 경비직무 마스터 2_일반경비</v>
          </cell>
          <cell r="B65" t="str">
            <v>ABA20243001013903</v>
          </cell>
        </row>
        <row r="66">
          <cell r="A66" t="str">
            <v>스피드업! 경비직무 마스터 1_특수경비</v>
          </cell>
          <cell r="B66" t="str">
            <v>ABA20243001013899</v>
          </cell>
        </row>
        <row r="67">
          <cell r="A67" t="str">
            <v>스피드업! 경비직무 마스터 1_일반경비</v>
          </cell>
          <cell r="B67" t="str">
            <v>ABA20243001013897</v>
          </cell>
        </row>
        <row r="68">
          <cell r="A68" t="str">
            <v>Tip! Tok! 병원직무교육</v>
          </cell>
          <cell r="B68" t="str">
            <v>ABA20243001013890</v>
          </cell>
        </row>
        <row r="69">
          <cell r="A69" t="str">
            <v>의료기관 종사자라면 알아야 할 핵심직무</v>
          </cell>
          <cell r="B69" t="str">
            <v>ABA20243001013889</v>
          </cell>
        </row>
        <row r="70">
          <cell r="A70" t="str">
            <v>ChatGPT를 활용한 프리젠테이션&amp;기획서 순삭하기</v>
          </cell>
          <cell r="B70" t="str">
            <v>ABA20243001001019</v>
          </cell>
        </row>
        <row r="71">
          <cell r="A71" t="str">
            <v>회사를 보호하는 힘! 영업비밀&amp;지식재산권&amp;정보보호</v>
          </cell>
          <cell r="B71" t="str">
            <v>ABA20243001001045</v>
          </cell>
        </row>
        <row r="72">
          <cell r="A72" t="str">
            <v>3주기 병원 핵심직무 역량 강화</v>
          </cell>
          <cell r="B72" t="str">
            <v>ABA20243001001055</v>
          </cell>
        </row>
        <row r="73">
          <cell r="A73" t="str">
            <v>DT시대, 스마트워크와 워크다이어트로 프로 일잘러 되기</v>
          </cell>
          <cell r="B73" t="str">
            <v>ABA20243000988400</v>
          </cell>
        </row>
        <row r="74">
          <cell r="A74" t="str">
            <v>탁월한 성과를 이끌어내는 조직 코칭과 리더십 향상</v>
          </cell>
          <cell r="B74" t="str">
            <v>ABA20243000988342</v>
          </cell>
        </row>
        <row r="75">
          <cell r="A75" t="str">
            <v>New 조직문화를 이끄는 리더십 트랜스포메이션의 조건</v>
          </cell>
          <cell r="B75" t="str">
            <v>ABA20243000988381</v>
          </cell>
        </row>
        <row r="76">
          <cell r="A76" t="str">
            <v>고객의 마음을 움직이는 제안전략</v>
          </cell>
          <cell r="B76" t="str">
            <v>ABA20243000988403</v>
          </cell>
        </row>
        <row r="77">
          <cell r="A77" t="str">
            <v>회사를 살리는 유튜브&amp;인스타그램 소셜미디어 마케팅</v>
          </cell>
          <cell r="B77" t="str">
            <v>ABA20243001001897</v>
          </cell>
        </row>
      </sheetData>
      <sheetData sheetId="2"/>
    </sheetDataSet>
  </externalBook>
</externalLink>
</file>

<file path=xl/theme/theme1.xml><?xml version="1.0" encoding="utf-8"?>
<a:theme xmlns:a="http://schemas.openxmlformats.org/drawingml/2006/main" name="Office 2013 - 2022 테마">
  <a:themeElements>
    <a:clrScheme name="가을">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70"/>
  <sheetViews>
    <sheetView tabSelected="1" zoomScale="70" zoomScaleNormal="70" zoomScaleSheetLayoutView="75" workbookViewId="0">
      <pane ySplit="3" topLeftCell="A4" activePane="bottomLeft" state="frozen"/>
      <selection activeCell="N4" sqref="N4"/>
      <selection pane="bottomLeft" activeCell="K1" sqref="K1:K3"/>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66.25" style="7" bestFit="1" customWidth="1"/>
    <col min="12" max="12" width="5.25" style="7" bestFit="1" customWidth="1"/>
    <col min="13" max="13" width="6" style="7" bestFit="1" customWidth="1"/>
    <col min="14" max="18" width="5.25" style="14" customWidth="1"/>
    <col min="19" max="19" width="5.375" style="7" customWidth="1"/>
    <col min="20" max="20" width="9.25" style="34" bestFit="1" customWidth="1"/>
    <col min="21" max="26" width="10.75" style="34" customWidth="1"/>
    <col min="27" max="30" width="8.5" style="7" bestFit="1" customWidth="1"/>
    <col min="31" max="31" width="12.125" style="7" customWidth="1"/>
    <col min="32" max="32" width="32" style="7" customWidth="1"/>
    <col min="33" max="33" width="8.5" style="19" customWidth="1"/>
    <col min="34" max="34" width="36" style="13" customWidth="1"/>
    <col min="35" max="35" width="14.625" style="13" customWidth="1"/>
    <col min="36" max="36" width="6.875" style="7" hidden="1" customWidth="1"/>
    <col min="37" max="37" width="5.25" style="7" hidden="1" customWidth="1"/>
    <col min="38" max="38" width="6.875" style="7" hidden="1" customWidth="1"/>
    <col min="39" max="39" width="5.625" style="7" hidden="1" customWidth="1"/>
    <col min="40" max="40" width="9.375" style="7" hidden="1" customWidth="1"/>
    <col min="41" max="46" width="5.25" style="7" hidden="1" customWidth="1"/>
    <col min="47" max="47" width="3.75" style="7" hidden="1" customWidth="1"/>
    <col min="48" max="48" width="5.25" style="7" hidden="1" customWidth="1"/>
    <col min="49" max="49" width="3.75" style="7" hidden="1" customWidth="1"/>
    <col min="50" max="52" width="5.25" style="7" hidden="1" customWidth="1"/>
    <col min="53" max="53" width="7.5" style="7" hidden="1" customWidth="1"/>
    <col min="54" max="54" width="5.25" style="7" hidden="1" customWidth="1"/>
    <col min="55" max="55" width="7.5" style="7" hidden="1" customWidth="1"/>
    <col min="56" max="56" width="5.25" style="7" hidden="1" customWidth="1"/>
    <col min="57" max="57" width="7.5" style="7" hidden="1" customWidth="1"/>
    <col min="58" max="58" width="5.25" style="7" hidden="1" customWidth="1"/>
    <col min="59" max="59" width="7.5" style="7" hidden="1" customWidth="1"/>
    <col min="60" max="60" width="5.25" style="7" hidden="1" customWidth="1"/>
    <col min="61" max="61" width="7.5" style="7" hidden="1" customWidth="1"/>
    <col min="62" max="62" width="7" style="7" hidden="1" customWidth="1"/>
    <col min="63" max="64" width="8.75" style="19" customWidth="1"/>
    <col min="65" max="65" width="38" style="19" customWidth="1"/>
    <col min="66" max="16384" width="9" style="7"/>
  </cols>
  <sheetData>
    <row r="1" spans="1:65" s="42" customFormat="1" ht="33" customHeight="1" x14ac:dyDescent="0.3">
      <c r="A1" s="135" t="s">
        <v>189</v>
      </c>
      <c r="B1" s="134" t="s">
        <v>403</v>
      </c>
      <c r="C1" s="134"/>
      <c r="D1" s="134"/>
      <c r="E1" s="134"/>
      <c r="F1" s="134" t="s">
        <v>403</v>
      </c>
      <c r="G1" s="134" t="s">
        <v>409</v>
      </c>
      <c r="H1" s="134" t="s">
        <v>212</v>
      </c>
      <c r="I1" s="134" t="s">
        <v>408</v>
      </c>
      <c r="J1" s="134"/>
      <c r="K1" s="134" t="s">
        <v>170</v>
      </c>
      <c r="L1" s="134" t="s">
        <v>172</v>
      </c>
      <c r="M1" s="134" t="s">
        <v>396</v>
      </c>
      <c r="N1" s="137" t="s">
        <v>394</v>
      </c>
      <c r="O1" s="137" t="s">
        <v>404</v>
      </c>
      <c r="P1" s="137" t="s">
        <v>424</v>
      </c>
      <c r="Q1" s="138" t="s">
        <v>470</v>
      </c>
      <c r="R1" s="138" t="s">
        <v>471</v>
      </c>
      <c r="S1" s="134" t="s">
        <v>466</v>
      </c>
      <c r="T1" s="141" t="s">
        <v>176</v>
      </c>
      <c r="U1" s="141"/>
      <c r="V1" s="141"/>
      <c r="W1" s="141"/>
      <c r="X1" s="141"/>
      <c r="Y1" s="141"/>
      <c r="Z1" s="141"/>
      <c r="AA1" s="134" t="s">
        <v>406</v>
      </c>
      <c r="AB1" s="134" t="s">
        <v>393</v>
      </c>
      <c r="AC1" s="134" t="s">
        <v>407</v>
      </c>
      <c r="AD1" s="134" t="s">
        <v>282</v>
      </c>
      <c r="AE1" s="134" t="s">
        <v>289</v>
      </c>
      <c r="AF1" s="134"/>
      <c r="AG1" s="134"/>
      <c r="AH1" s="134" t="s">
        <v>254</v>
      </c>
      <c r="AI1" s="145" t="s">
        <v>276</v>
      </c>
      <c r="AJ1" s="153" t="s">
        <v>168</v>
      </c>
      <c r="AK1" s="156" t="s">
        <v>410</v>
      </c>
      <c r="AL1" s="156" t="s">
        <v>399</v>
      </c>
      <c r="AM1" s="156" t="s">
        <v>169</v>
      </c>
      <c r="AN1" s="156" t="s">
        <v>288</v>
      </c>
      <c r="AO1" s="159" t="s">
        <v>174</v>
      </c>
      <c r="AP1" s="160"/>
      <c r="AQ1" s="160"/>
      <c r="AR1" s="160"/>
      <c r="AS1" s="160"/>
      <c r="AT1" s="160"/>
      <c r="AU1" s="160"/>
      <c r="AV1" s="160"/>
      <c r="AW1" s="160"/>
      <c r="AX1" s="160"/>
      <c r="AY1" s="160"/>
      <c r="AZ1" s="160"/>
      <c r="BA1" s="160"/>
      <c r="BB1" s="160"/>
      <c r="BC1" s="160"/>
      <c r="BD1" s="160"/>
      <c r="BE1" s="160"/>
      <c r="BF1" s="160"/>
      <c r="BG1" s="160"/>
      <c r="BH1" s="160"/>
      <c r="BI1" s="161"/>
      <c r="BJ1" s="148" t="s">
        <v>177</v>
      </c>
      <c r="BK1" s="132" t="s">
        <v>2623</v>
      </c>
      <c r="BL1" s="133" t="s">
        <v>2622</v>
      </c>
      <c r="BM1" s="133" t="s">
        <v>732</v>
      </c>
    </row>
    <row r="2" spans="1:65" s="42" customFormat="1" ht="33" customHeight="1" x14ac:dyDescent="0.3">
      <c r="A2" s="135"/>
      <c r="B2" s="135" t="s">
        <v>222</v>
      </c>
      <c r="C2" s="134" t="s">
        <v>173</v>
      </c>
      <c r="D2" s="134" t="s">
        <v>216</v>
      </c>
      <c r="E2" s="134" t="s">
        <v>171</v>
      </c>
      <c r="F2" s="134"/>
      <c r="G2" s="134"/>
      <c r="H2" s="134"/>
      <c r="I2" s="134" t="s">
        <v>195</v>
      </c>
      <c r="J2" s="134" t="s">
        <v>188</v>
      </c>
      <c r="K2" s="134"/>
      <c r="L2" s="134"/>
      <c r="M2" s="134"/>
      <c r="N2" s="137"/>
      <c r="O2" s="137"/>
      <c r="P2" s="137"/>
      <c r="Q2" s="139"/>
      <c r="R2" s="139"/>
      <c r="S2" s="134"/>
      <c r="T2" s="141" t="s">
        <v>281</v>
      </c>
      <c r="U2" s="151" t="s">
        <v>395</v>
      </c>
      <c r="V2" s="151"/>
      <c r="W2" s="152" t="s">
        <v>178</v>
      </c>
      <c r="X2" s="152"/>
      <c r="Y2" s="136" t="s">
        <v>175</v>
      </c>
      <c r="Z2" s="136"/>
      <c r="AA2" s="134"/>
      <c r="AB2" s="134"/>
      <c r="AC2" s="134"/>
      <c r="AD2" s="134"/>
      <c r="AE2" s="134" t="s">
        <v>392</v>
      </c>
      <c r="AF2" s="134" t="s">
        <v>490</v>
      </c>
      <c r="AG2" s="134" t="s">
        <v>491</v>
      </c>
      <c r="AH2" s="134"/>
      <c r="AI2" s="146"/>
      <c r="AJ2" s="154"/>
      <c r="AK2" s="157"/>
      <c r="AL2" s="157"/>
      <c r="AM2" s="157"/>
      <c r="AN2" s="157"/>
      <c r="AO2" s="142" t="s">
        <v>397</v>
      </c>
      <c r="AP2" s="143"/>
      <c r="AQ2" s="144"/>
      <c r="AR2" s="142" t="s">
        <v>398</v>
      </c>
      <c r="AS2" s="143"/>
      <c r="AT2" s="143"/>
      <c r="AU2" s="143"/>
      <c r="AV2" s="143"/>
      <c r="AW2" s="144"/>
      <c r="AX2" s="128"/>
      <c r="AY2" s="128"/>
      <c r="AZ2" s="142" t="s">
        <v>401</v>
      </c>
      <c r="BA2" s="143"/>
      <c r="BB2" s="143"/>
      <c r="BC2" s="143"/>
      <c r="BD2" s="143"/>
      <c r="BE2" s="143"/>
      <c r="BF2" s="143"/>
      <c r="BG2" s="144"/>
      <c r="BH2" s="142" t="s">
        <v>203</v>
      </c>
      <c r="BI2" s="144"/>
      <c r="BJ2" s="149"/>
      <c r="BK2" s="132"/>
      <c r="BL2" s="133"/>
      <c r="BM2" s="133"/>
    </row>
    <row r="3" spans="1:65" s="42" customFormat="1" ht="33" customHeight="1" x14ac:dyDescent="0.3">
      <c r="A3" s="135"/>
      <c r="B3" s="135"/>
      <c r="C3" s="134"/>
      <c r="D3" s="134"/>
      <c r="E3" s="134"/>
      <c r="F3" s="134"/>
      <c r="G3" s="134"/>
      <c r="H3" s="134"/>
      <c r="I3" s="134"/>
      <c r="J3" s="134"/>
      <c r="K3" s="134"/>
      <c r="L3" s="134"/>
      <c r="M3" s="134"/>
      <c r="N3" s="137"/>
      <c r="O3" s="137"/>
      <c r="P3" s="137"/>
      <c r="Q3" s="140"/>
      <c r="R3" s="140"/>
      <c r="S3" s="134"/>
      <c r="T3" s="141"/>
      <c r="U3" s="96" t="s">
        <v>210</v>
      </c>
      <c r="V3" s="96" t="s">
        <v>204</v>
      </c>
      <c r="W3" s="97" t="s">
        <v>210</v>
      </c>
      <c r="X3" s="97" t="s">
        <v>204</v>
      </c>
      <c r="Y3" s="95" t="s">
        <v>210</v>
      </c>
      <c r="Z3" s="95" t="s">
        <v>204</v>
      </c>
      <c r="AA3" s="134"/>
      <c r="AB3" s="134"/>
      <c r="AC3" s="134"/>
      <c r="AD3" s="134"/>
      <c r="AE3" s="134"/>
      <c r="AF3" s="134"/>
      <c r="AG3" s="134"/>
      <c r="AH3" s="134"/>
      <c r="AI3" s="147"/>
      <c r="AJ3" s="155"/>
      <c r="AK3" s="158"/>
      <c r="AL3" s="158"/>
      <c r="AM3" s="158"/>
      <c r="AN3" s="158"/>
      <c r="AO3" s="129" t="s">
        <v>187</v>
      </c>
      <c r="AP3" s="129" t="s">
        <v>186</v>
      </c>
      <c r="AQ3" s="129" t="s">
        <v>203</v>
      </c>
      <c r="AR3" s="129" t="s">
        <v>402</v>
      </c>
      <c r="AS3" s="129" t="s">
        <v>405</v>
      </c>
      <c r="AT3" s="129" t="s">
        <v>179</v>
      </c>
      <c r="AU3" s="129" t="s">
        <v>193</v>
      </c>
      <c r="AV3" s="129" t="s">
        <v>194</v>
      </c>
      <c r="AW3" s="129" t="s">
        <v>193</v>
      </c>
      <c r="AX3" s="129" t="s">
        <v>402</v>
      </c>
      <c r="AY3" s="129" t="s">
        <v>405</v>
      </c>
      <c r="AZ3" s="129" t="s">
        <v>194</v>
      </c>
      <c r="BA3" s="129" t="s">
        <v>400</v>
      </c>
      <c r="BB3" s="129" t="s">
        <v>183</v>
      </c>
      <c r="BC3" s="129" t="s">
        <v>400</v>
      </c>
      <c r="BD3" s="129" t="s">
        <v>190</v>
      </c>
      <c r="BE3" s="129" t="s">
        <v>400</v>
      </c>
      <c r="BF3" s="129" t="s">
        <v>179</v>
      </c>
      <c r="BG3" s="129" t="s">
        <v>400</v>
      </c>
      <c r="BH3" s="129" t="s">
        <v>203</v>
      </c>
      <c r="BI3" s="129" t="s">
        <v>400</v>
      </c>
      <c r="BJ3" s="150"/>
      <c r="BK3" s="132"/>
      <c r="BL3" s="133"/>
      <c r="BM3" s="133"/>
    </row>
    <row r="4" spans="1:65" s="42" customFormat="1" ht="33" customHeight="1" x14ac:dyDescent="0.3">
      <c r="A4" s="48">
        <v>1</v>
      </c>
      <c r="B4" s="28" t="s">
        <v>211</v>
      </c>
      <c r="C4" s="77" t="s">
        <v>223</v>
      </c>
      <c r="D4" s="85" t="s">
        <v>437</v>
      </c>
      <c r="E4" s="85" t="s">
        <v>184</v>
      </c>
      <c r="F4" s="20" t="s">
        <v>1397</v>
      </c>
      <c r="G4" s="21" t="s">
        <v>2624</v>
      </c>
      <c r="H4" s="21"/>
      <c r="I4" s="20" t="s">
        <v>2570</v>
      </c>
      <c r="J4" s="21" t="s">
        <v>2592</v>
      </c>
      <c r="K4" s="118" t="s">
        <v>2580</v>
      </c>
      <c r="L4" s="65" t="s">
        <v>191</v>
      </c>
      <c r="M4" s="50">
        <v>1</v>
      </c>
      <c r="N4" s="50">
        <v>19</v>
      </c>
      <c r="O4" s="50">
        <v>1</v>
      </c>
      <c r="P4" s="50">
        <v>20</v>
      </c>
      <c r="Q4" s="51">
        <v>60</v>
      </c>
      <c r="R4" s="51" t="s">
        <v>575</v>
      </c>
      <c r="S4" s="65" t="s">
        <v>735</v>
      </c>
      <c r="T4" s="43">
        <f t="shared" ref="T4:T35" si="0">IF(L4="A",6160,IF(L4="B",4180,IF(L4="C",2970,0)))*P4</f>
        <v>83600</v>
      </c>
      <c r="U4" s="44">
        <f t="shared" ref="U4:U35" si="1">T4-V4</f>
        <v>8360</v>
      </c>
      <c r="V4" s="44">
        <f t="shared" ref="V4:V35" si="2">ROUNDDOWN(IF(L4="A",6160,IF(L4="B",4180,IF(L4="C",2970,0)))*P4*M4*IF(F4="직무법정",0.5,IF(F4="외국어과정",0.5,0.9)),0)</f>
        <v>75240</v>
      </c>
      <c r="W4" s="45">
        <f t="shared" ref="W4:W35" si="3">T4-X4</f>
        <v>16720</v>
      </c>
      <c r="X4" s="45">
        <f t="shared" ref="X4:X35" si="4">ROUNDDOWN(IF(L4="A",6160,IF(L4="B",4180,IF(L4="C",2970,0)))*P4*M4*IF(F4="직무법정",0.4,IF(F4="외국어과정",0.4,0.8)),0)</f>
        <v>66880</v>
      </c>
      <c r="Y4" s="46">
        <f t="shared" ref="Y4:Y35" si="5">T4-Z4</f>
        <v>50160</v>
      </c>
      <c r="Z4" s="46">
        <f t="shared" ref="Z4:Z35" si="6">ROUNDDOWN(IF(L4="A",6160,IF(L4="B",4180,IF(L4="C",2970,0)))*P4*M4*IF(F4="직무법정",0.2,IF(F4="외국어과정",0.2,0.4)),0)</f>
        <v>33440</v>
      </c>
      <c r="AA4" s="21" t="s">
        <v>2604</v>
      </c>
      <c r="AB4" s="21" t="s">
        <v>2605</v>
      </c>
      <c r="AC4" s="21" t="s">
        <v>2606</v>
      </c>
      <c r="AD4" s="91" t="s">
        <v>2581</v>
      </c>
      <c r="AE4" s="54" t="s">
        <v>425</v>
      </c>
      <c r="AF4" s="65" t="s">
        <v>2621</v>
      </c>
      <c r="AG4" s="17" t="str">
        <f t="shared" ref="AG4:AG35" si="7">LEFT(AF4,6)</f>
        <v>200105</v>
      </c>
      <c r="AH4" s="54" t="s">
        <v>356</v>
      </c>
      <c r="AI4" s="131" t="s">
        <v>2579</v>
      </c>
      <c r="BK4" s="21">
        <v>3000</v>
      </c>
      <c r="BL4" s="21">
        <v>6</v>
      </c>
      <c r="BM4" s="21" t="s">
        <v>2599</v>
      </c>
    </row>
    <row r="5" spans="1:65" s="42" customFormat="1" ht="33" customHeight="1" x14ac:dyDescent="0.3">
      <c r="A5" s="48">
        <v>2</v>
      </c>
      <c r="B5" s="28" t="s">
        <v>211</v>
      </c>
      <c r="C5" s="77" t="s">
        <v>223</v>
      </c>
      <c r="D5" s="85" t="s">
        <v>441</v>
      </c>
      <c r="E5" s="85" t="s">
        <v>435</v>
      </c>
      <c r="F5" s="20" t="s">
        <v>1397</v>
      </c>
      <c r="G5" s="21" t="s">
        <v>2624</v>
      </c>
      <c r="H5" s="21"/>
      <c r="I5" s="20" t="s">
        <v>2571</v>
      </c>
      <c r="J5" s="21" t="s">
        <v>2594</v>
      </c>
      <c r="K5" s="118" t="s">
        <v>2593</v>
      </c>
      <c r="L5" s="65" t="s">
        <v>191</v>
      </c>
      <c r="M5" s="50">
        <v>1</v>
      </c>
      <c r="N5" s="50">
        <v>30</v>
      </c>
      <c r="O5" s="50">
        <v>1</v>
      </c>
      <c r="P5" s="50">
        <v>31</v>
      </c>
      <c r="Q5" s="51">
        <v>60</v>
      </c>
      <c r="R5" s="51" t="s">
        <v>575</v>
      </c>
      <c r="S5" s="65" t="s">
        <v>735</v>
      </c>
      <c r="T5" s="43">
        <f t="shared" si="0"/>
        <v>129580</v>
      </c>
      <c r="U5" s="44">
        <f t="shared" si="1"/>
        <v>12958</v>
      </c>
      <c r="V5" s="44">
        <f t="shared" si="2"/>
        <v>116622</v>
      </c>
      <c r="W5" s="45">
        <f t="shared" si="3"/>
        <v>25916</v>
      </c>
      <c r="X5" s="45">
        <f t="shared" si="4"/>
        <v>103664</v>
      </c>
      <c r="Y5" s="46">
        <f t="shared" si="5"/>
        <v>77748</v>
      </c>
      <c r="Z5" s="46">
        <f t="shared" si="6"/>
        <v>51832</v>
      </c>
      <c r="AA5" s="21" t="s">
        <v>2607</v>
      </c>
      <c r="AB5" s="21" t="s">
        <v>2608</v>
      </c>
      <c r="AC5" s="21" t="s">
        <v>2609</v>
      </c>
      <c r="AD5" s="91" t="s">
        <v>2582</v>
      </c>
      <c r="AE5" s="54" t="s">
        <v>425</v>
      </c>
      <c r="AF5" s="65" t="s">
        <v>331</v>
      </c>
      <c r="AG5" s="17" t="str">
        <f t="shared" si="7"/>
        <v>190309</v>
      </c>
      <c r="AH5" s="54" t="s">
        <v>1088</v>
      </c>
      <c r="AI5" s="131" t="s">
        <v>2579</v>
      </c>
      <c r="BK5" s="21">
        <v>500</v>
      </c>
      <c r="BL5" s="21">
        <v>1</v>
      </c>
      <c r="BM5" s="21" t="s">
        <v>2600</v>
      </c>
    </row>
    <row r="6" spans="1:65" s="42" customFormat="1" ht="33" customHeight="1" x14ac:dyDescent="0.3">
      <c r="A6" s="48">
        <v>3</v>
      </c>
      <c r="B6" s="28" t="s">
        <v>211</v>
      </c>
      <c r="C6" s="77" t="s">
        <v>2437</v>
      </c>
      <c r="D6" s="85" t="s">
        <v>2583</v>
      </c>
      <c r="E6" s="85" t="s">
        <v>2439</v>
      </c>
      <c r="F6" s="20" t="s">
        <v>1397</v>
      </c>
      <c r="G6" s="21" t="s">
        <v>2624</v>
      </c>
      <c r="H6" s="21"/>
      <c r="I6" s="20" t="s">
        <v>2572</v>
      </c>
      <c r="J6" s="21" t="s">
        <v>2595</v>
      </c>
      <c r="K6" s="118" t="s">
        <v>2610</v>
      </c>
      <c r="L6" s="65" t="s">
        <v>191</v>
      </c>
      <c r="M6" s="50">
        <v>1</v>
      </c>
      <c r="N6" s="50">
        <v>19</v>
      </c>
      <c r="O6" s="50">
        <v>1</v>
      </c>
      <c r="P6" s="50">
        <v>20</v>
      </c>
      <c r="Q6" s="51">
        <v>60</v>
      </c>
      <c r="R6" s="51" t="s">
        <v>575</v>
      </c>
      <c r="S6" s="65" t="s">
        <v>735</v>
      </c>
      <c r="T6" s="43">
        <f t="shared" si="0"/>
        <v>83600</v>
      </c>
      <c r="U6" s="44">
        <f t="shared" si="1"/>
        <v>8360</v>
      </c>
      <c r="V6" s="44">
        <f t="shared" si="2"/>
        <v>75240</v>
      </c>
      <c r="W6" s="45">
        <f t="shared" si="3"/>
        <v>16720</v>
      </c>
      <c r="X6" s="45">
        <f t="shared" si="4"/>
        <v>66880</v>
      </c>
      <c r="Y6" s="46">
        <f t="shared" si="5"/>
        <v>50160</v>
      </c>
      <c r="Z6" s="46">
        <f t="shared" si="6"/>
        <v>33440</v>
      </c>
      <c r="AA6" s="21" t="s">
        <v>2611</v>
      </c>
      <c r="AB6" s="21" t="s">
        <v>2612</v>
      </c>
      <c r="AC6" s="21" t="s">
        <v>2613</v>
      </c>
      <c r="AD6" s="91" t="s">
        <v>2584</v>
      </c>
      <c r="AE6" s="54" t="s">
        <v>425</v>
      </c>
      <c r="AF6" s="65" t="s">
        <v>2575</v>
      </c>
      <c r="AG6" s="17" t="str">
        <f t="shared" si="7"/>
        <v>200105</v>
      </c>
      <c r="AH6" s="54" t="s">
        <v>1077</v>
      </c>
      <c r="AI6" s="131" t="s">
        <v>2579</v>
      </c>
      <c r="BK6" s="21">
        <v>3000</v>
      </c>
      <c r="BL6" s="21">
        <v>6</v>
      </c>
      <c r="BM6" s="21" t="s">
        <v>2601</v>
      </c>
    </row>
    <row r="7" spans="1:65" s="42" customFormat="1" ht="33" customHeight="1" x14ac:dyDescent="0.3">
      <c r="A7" s="48">
        <v>4</v>
      </c>
      <c r="B7" s="28" t="s">
        <v>211</v>
      </c>
      <c r="C7" s="77" t="s">
        <v>2437</v>
      </c>
      <c r="D7" s="85" t="s">
        <v>202</v>
      </c>
      <c r="E7" s="85" t="s">
        <v>2585</v>
      </c>
      <c r="F7" s="20" t="s">
        <v>1397</v>
      </c>
      <c r="G7" s="21" t="s">
        <v>2624</v>
      </c>
      <c r="H7" s="21"/>
      <c r="I7" s="20" t="s">
        <v>2573</v>
      </c>
      <c r="J7" s="21" t="s">
        <v>2597</v>
      </c>
      <c r="K7" s="118" t="s">
        <v>2596</v>
      </c>
      <c r="L7" s="65" t="s">
        <v>191</v>
      </c>
      <c r="M7" s="50">
        <v>1</v>
      </c>
      <c r="N7" s="50">
        <v>30</v>
      </c>
      <c r="O7" s="50">
        <v>1</v>
      </c>
      <c r="P7" s="50">
        <v>31</v>
      </c>
      <c r="Q7" s="51">
        <v>60</v>
      </c>
      <c r="R7" s="51" t="s">
        <v>575</v>
      </c>
      <c r="S7" s="65" t="s">
        <v>735</v>
      </c>
      <c r="T7" s="43">
        <f t="shared" si="0"/>
        <v>129580</v>
      </c>
      <c r="U7" s="44">
        <f t="shared" si="1"/>
        <v>12958</v>
      </c>
      <c r="V7" s="44">
        <f t="shared" si="2"/>
        <v>116622</v>
      </c>
      <c r="W7" s="45">
        <f t="shared" si="3"/>
        <v>25916</v>
      </c>
      <c r="X7" s="45">
        <f t="shared" si="4"/>
        <v>103664</v>
      </c>
      <c r="Y7" s="46">
        <f t="shared" si="5"/>
        <v>77748</v>
      </c>
      <c r="Z7" s="46">
        <f t="shared" si="6"/>
        <v>51832</v>
      </c>
      <c r="AA7" s="21" t="s">
        <v>2614</v>
      </c>
      <c r="AB7" s="21" t="s">
        <v>2615</v>
      </c>
      <c r="AC7" s="21" t="s">
        <v>2616</v>
      </c>
      <c r="AD7" s="91" t="s">
        <v>2586</v>
      </c>
      <c r="AE7" s="54" t="s">
        <v>425</v>
      </c>
      <c r="AF7" s="65" t="s">
        <v>2576</v>
      </c>
      <c r="AG7" s="17" t="str">
        <f t="shared" si="7"/>
        <v>200104</v>
      </c>
      <c r="AH7" s="54" t="s">
        <v>2578</v>
      </c>
      <c r="AI7" s="131" t="s">
        <v>2579</v>
      </c>
      <c r="BK7" s="21">
        <v>2500</v>
      </c>
      <c r="BL7" s="21">
        <v>5</v>
      </c>
      <c r="BM7" s="21" t="s">
        <v>2602</v>
      </c>
    </row>
    <row r="8" spans="1:65" s="42" customFormat="1" ht="33" customHeight="1" x14ac:dyDescent="0.3">
      <c r="A8" s="48">
        <v>5</v>
      </c>
      <c r="B8" s="28" t="s">
        <v>211</v>
      </c>
      <c r="C8" s="77" t="s">
        <v>2437</v>
      </c>
      <c r="D8" s="85" t="s">
        <v>202</v>
      </c>
      <c r="E8" s="85" t="s">
        <v>2439</v>
      </c>
      <c r="F8" s="20" t="s">
        <v>1397</v>
      </c>
      <c r="G8" s="21" t="s">
        <v>2624</v>
      </c>
      <c r="H8" s="21"/>
      <c r="I8" s="20" t="s">
        <v>2574</v>
      </c>
      <c r="J8" s="21" t="s">
        <v>2598</v>
      </c>
      <c r="K8" s="118" t="s">
        <v>2569</v>
      </c>
      <c r="L8" s="65" t="s">
        <v>191</v>
      </c>
      <c r="M8" s="50">
        <v>1</v>
      </c>
      <c r="N8" s="50">
        <v>30</v>
      </c>
      <c r="O8" s="50">
        <v>1</v>
      </c>
      <c r="P8" s="50">
        <v>31</v>
      </c>
      <c r="Q8" s="51">
        <v>60</v>
      </c>
      <c r="R8" s="51" t="s">
        <v>575</v>
      </c>
      <c r="S8" s="65" t="s">
        <v>735</v>
      </c>
      <c r="T8" s="43">
        <f t="shared" si="0"/>
        <v>129580</v>
      </c>
      <c r="U8" s="44">
        <f t="shared" si="1"/>
        <v>12958</v>
      </c>
      <c r="V8" s="44">
        <f t="shared" si="2"/>
        <v>116622</v>
      </c>
      <c r="W8" s="45">
        <f t="shared" si="3"/>
        <v>25916</v>
      </c>
      <c r="X8" s="45">
        <f t="shared" si="4"/>
        <v>103664</v>
      </c>
      <c r="Y8" s="46">
        <f t="shared" si="5"/>
        <v>77748</v>
      </c>
      <c r="Z8" s="46">
        <f t="shared" si="6"/>
        <v>51832</v>
      </c>
      <c r="AA8" s="21" t="s">
        <v>2587</v>
      </c>
      <c r="AB8" s="21" t="s">
        <v>2588</v>
      </c>
      <c r="AC8" s="21" t="s">
        <v>2589</v>
      </c>
      <c r="AD8" s="91" t="s">
        <v>2590</v>
      </c>
      <c r="AE8" s="54" t="s">
        <v>425</v>
      </c>
      <c r="AF8" s="65" t="s">
        <v>2577</v>
      </c>
      <c r="AG8" s="17" t="str">
        <f t="shared" si="7"/>
        <v>080303</v>
      </c>
      <c r="AH8" s="54" t="s">
        <v>1077</v>
      </c>
      <c r="AI8" s="131" t="s">
        <v>2579</v>
      </c>
      <c r="BK8" s="21">
        <v>3000</v>
      </c>
      <c r="BL8" s="21">
        <v>6</v>
      </c>
      <c r="BM8" s="21" t="s">
        <v>2603</v>
      </c>
    </row>
    <row r="9" spans="1:65" s="42" customFormat="1" ht="33" customHeight="1" x14ac:dyDescent="0.3">
      <c r="A9" s="48">
        <v>6</v>
      </c>
      <c r="B9" s="28" t="s">
        <v>211</v>
      </c>
      <c r="C9" s="77" t="s">
        <v>223</v>
      </c>
      <c r="D9" s="85" t="s">
        <v>1730</v>
      </c>
      <c r="E9" s="85" t="s">
        <v>488</v>
      </c>
      <c r="F9" s="20" t="s">
        <v>1396</v>
      </c>
      <c r="G9" s="21" t="s">
        <v>1938</v>
      </c>
      <c r="H9" s="21"/>
      <c r="I9" s="20" t="s">
        <v>1920</v>
      </c>
      <c r="J9" s="21" t="s">
        <v>1981</v>
      </c>
      <c r="K9" s="116" t="s">
        <v>1917</v>
      </c>
      <c r="L9" s="65" t="s">
        <v>1918</v>
      </c>
      <c r="M9" s="17">
        <f>VLOOKUP(AG9,'조정계수 2026.02.01'!A:C,3,0)</f>
        <v>0.8</v>
      </c>
      <c r="N9" s="50">
        <v>20</v>
      </c>
      <c r="O9" s="50">
        <v>1</v>
      </c>
      <c r="P9" s="50">
        <v>21</v>
      </c>
      <c r="Q9" s="51">
        <v>60</v>
      </c>
      <c r="R9" s="51" t="s">
        <v>575</v>
      </c>
      <c r="S9" s="65" t="s">
        <v>735</v>
      </c>
      <c r="T9" s="43">
        <f t="shared" si="0"/>
        <v>87780</v>
      </c>
      <c r="U9" s="44">
        <f t="shared" si="1"/>
        <v>24579</v>
      </c>
      <c r="V9" s="44">
        <f t="shared" si="2"/>
        <v>63201</v>
      </c>
      <c r="W9" s="45">
        <f t="shared" si="3"/>
        <v>31601</v>
      </c>
      <c r="X9" s="45">
        <f t="shared" si="4"/>
        <v>56179</v>
      </c>
      <c r="Y9" s="46">
        <f t="shared" si="5"/>
        <v>59691</v>
      </c>
      <c r="Z9" s="46">
        <f t="shared" si="6"/>
        <v>28089</v>
      </c>
      <c r="AA9" s="21" t="s">
        <v>2104</v>
      </c>
      <c r="AB9" s="21" t="s">
        <v>1967</v>
      </c>
      <c r="AC9" s="21" t="s">
        <v>1966</v>
      </c>
      <c r="AD9" s="91" t="s">
        <v>2429</v>
      </c>
      <c r="AE9" s="54" t="s">
        <v>426</v>
      </c>
      <c r="AF9" s="65" t="s">
        <v>1929</v>
      </c>
      <c r="AG9" s="17" t="str">
        <f t="shared" si="7"/>
        <v>200107</v>
      </c>
      <c r="AH9" s="54" t="s">
        <v>1430</v>
      </c>
      <c r="AI9" s="131">
        <v>46749</v>
      </c>
      <c r="BK9" s="21">
        <v>3000</v>
      </c>
      <c r="BL9" s="21">
        <v>6</v>
      </c>
      <c r="BM9" s="21" t="s">
        <v>2443</v>
      </c>
    </row>
    <row r="10" spans="1:65" s="42" customFormat="1" ht="33" customHeight="1" x14ac:dyDescent="0.3">
      <c r="A10" s="48">
        <v>7</v>
      </c>
      <c r="B10" s="28" t="s">
        <v>211</v>
      </c>
      <c r="C10" s="77" t="s">
        <v>223</v>
      </c>
      <c r="D10" s="85" t="s">
        <v>441</v>
      </c>
      <c r="E10" s="85" t="s">
        <v>455</v>
      </c>
      <c r="F10" s="20" t="s">
        <v>1396</v>
      </c>
      <c r="G10" s="21" t="s">
        <v>1938</v>
      </c>
      <c r="H10" s="21"/>
      <c r="I10" s="20" t="s">
        <v>1921</v>
      </c>
      <c r="J10" s="21" t="s">
        <v>1982</v>
      </c>
      <c r="K10" s="117" t="s">
        <v>1915</v>
      </c>
      <c r="L10" s="65" t="s">
        <v>1918</v>
      </c>
      <c r="M10" s="17">
        <f>VLOOKUP(AG10,'조정계수 2026.02.01'!A:C,3,0)</f>
        <v>0.8</v>
      </c>
      <c r="N10" s="50">
        <v>20</v>
      </c>
      <c r="O10" s="50">
        <v>1</v>
      </c>
      <c r="P10" s="50">
        <v>21</v>
      </c>
      <c r="Q10" s="51">
        <v>60</v>
      </c>
      <c r="R10" s="51" t="s">
        <v>575</v>
      </c>
      <c r="S10" s="65" t="s">
        <v>735</v>
      </c>
      <c r="T10" s="43">
        <f t="shared" si="0"/>
        <v>87780</v>
      </c>
      <c r="U10" s="44">
        <f t="shared" si="1"/>
        <v>24579</v>
      </c>
      <c r="V10" s="44">
        <f t="shared" si="2"/>
        <v>63201</v>
      </c>
      <c r="W10" s="45">
        <f t="shared" si="3"/>
        <v>31601</v>
      </c>
      <c r="X10" s="45">
        <f t="shared" si="4"/>
        <v>56179</v>
      </c>
      <c r="Y10" s="46">
        <f t="shared" si="5"/>
        <v>59691</v>
      </c>
      <c r="Z10" s="46">
        <f t="shared" si="6"/>
        <v>28089</v>
      </c>
      <c r="AA10" s="21" t="s">
        <v>2105</v>
      </c>
      <c r="AB10" s="21" t="s">
        <v>1970</v>
      </c>
      <c r="AC10" s="21" t="s">
        <v>1969</v>
      </c>
      <c r="AD10" s="91" t="s">
        <v>1971</v>
      </c>
      <c r="AE10" s="54" t="s">
        <v>426</v>
      </c>
      <c r="AF10" s="94" t="s">
        <v>1930</v>
      </c>
      <c r="AG10" s="17" t="str">
        <f t="shared" si="7"/>
        <v>060102</v>
      </c>
      <c r="AH10" s="54" t="s">
        <v>1088</v>
      </c>
      <c r="AI10" s="131">
        <v>46749</v>
      </c>
      <c r="BK10" s="21">
        <v>3000</v>
      </c>
      <c r="BL10" s="21">
        <v>6</v>
      </c>
      <c r="BM10" s="21" t="s">
        <v>2444</v>
      </c>
    </row>
    <row r="11" spans="1:65" s="42" customFormat="1" ht="33" customHeight="1" x14ac:dyDescent="0.3">
      <c r="A11" s="48">
        <v>8</v>
      </c>
      <c r="B11" s="28" t="s">
        <v>211</v>
      </c>
      <c r="C11" s="77" t="s">
        <v>223</v>
      </c>
      <c r="D11" s="85" t="s">
        <v>1730</v>
      </c>
      <c r="E11" s="85" t="s">
        <v>488</v>
      </c>
      <c r="F11" s="20" t="s">
        <v>1396</v>
      </c>
      <c r="G11" s="21" t="s">
        <v>1938</v>
      </c>
      <c r="H11" s="67" t="s">
        <v>215</v>
      </c>
      <c r="I11" s="20" t="s">
        <v>1922</v>
      </c>
      <c r="J11" s="21" t="s">
        <v>1983</v>
      </c>
      <c r="K11" s="117" t="s">
        <v>1944</v>
      </c>
      <c r="L11" s="65" t="s">
        <v>1919</v>
      </c>
      <c r="M11" s="50">
        <v>1</v>
      </c>
      <c r="N11" s="50">
        <v>20</v>
      </c>
      <c r="O11" s="50">
        <v>1</v>
      </c>
      <c r="P11" s="50">
        <v>21</v>
      </c>
      <c r="Q11" s="51">
        <v>60</v>
      </c>
      <c r="R11" s="51" t="s">
        <v>575</v>
      </c>
      <c r="S11" s="65" t="s">
        <v>735</v>
      </c>
      <c r="T11" s="43">
        <f t="shared" si="0"/>
        <v>129360</v>
      </c>
      <c r="U11" s="44">
        <f t="shared" si="1"/>
        <v>12936</v>
      </c>
      <c r="V11" s="44">
        <f t="shared" si="2"/>
        <v>116424</v>
      </c>
      <c r="W11" s="45">
        <f t="shared" si="3"/>
        <v>25872</v>
      </c>
      <c r="X11" s="45">
        <f t="shared" si="4"/>
        <v>103488</v>
      </c>
      <c r="Y11" s="46">
        <f t="shared" si="5"/>
        <v>77616</v>
      </c>
      <c r="Z11" s="46">
        <f t="shared" si="6"/>
        <v>51744</v>
      </c>
      <c r="AA11" s="21" t="s">
        <v>2106</v>
      </c>
      <c r="AB11" s="21" t="s">
        <v>1973</v>
      </c>
      <c r="AC11" s="21" t="s">
        <v>1972</v>
      </c>
      <c r="AD11" s="91" t="s">
        <v>1974</v>
      </c>
      <c r="AE11" s="54" t="s">
        <v>426</v>
      </c>
      <c r="AF11" s="94" t="s">
        <v>1931</v>
      </c>
      <c r="AG11" s="17" t="str">
        <f t="shared" si="7"/>
        <v>200107</v>
      </c>
      <c r="AH11" s="54" t="s">
        <v>1430</v>
      </c>
      <c r="AI11" s="131">
        <v>46749</v>
      </c>
      <c r="BK11" s="21">
        <v>3000</v>
      </c>
      <c r="BL11" s="21">
        <v>6</v>
      </c>
      <c r="BM11" s="21" t="s">
        <v>2445</v>
      </c>
    </row>
    <row r="12" spans="1:65" s="42" customFormat="1" ht="33" customHeight="1" x14ac:dyDescent="0.3">
      <c r="A12" s="48">
        <v>9</v>
      </c>
      <c r="B12" s="28" t="s">
        <v>211</v>
      </c>
      <c r="C12" s="77" t="s">
        <v>223</v>
      </c>
      <c r="D12" s="85" t="s">
        <v>1398</v>
      </c>
      <c r="E12" s="85" t="s">
        <v>482</v>
      </c>
      <c r="F12" s="20" t="s">
        <v>1396</v>
      </c>
      <c r="G12" s="21" t="s">
        <v>1938</v>
      </c>
      <c r="H12" s="67" t="s">
        <v>215</v>
      </c>
      <c r="I12" s="20" t="s">
        <v>1923</v>
      </c>
      <c r="J12" s="21" t="s">
        <v>1984</v>
      </c>
      <c r="K12" s="117" t="s">
        <v>1916</v>
      </c>
      <c r="L12" s="65" t="s">
        <v>1919</v>
      </c>
      <c r="M12" s="50">
        <v>1</v>
      </c>
      <c r="N12" s="50">
        <v>20</v>
      </c>
      <c r="O12" s="50">
        <v>1</v>
      </c>
      <c r="P12" s="50">
        <v>21</v>
      </c>
      <c r="Q12" s="51">
        <v>60</v>
      </c>
      <c r="R12" s="51" t="s">
        <v>575</v>
      </c>
      <c r="S12" s="65" t="s">
        <v>735</v>
      </c>
      <c r="T12" s="43">
        <f t="shared" si="0"/>
        <v>129360</v>
      </c>
      <c r="U12" s="44">
        <f t="shared" si="1"/>
        <v>12936</v>
      </c>
      <c r="V12" s="44">
        <f t="shared" si="2"/>
        <v>116424</v>
      </c>
      <c r="W12" s="45">
        <f t="shared" si="3"/>
        <v>25872</v>
      </c>
      <c r="X12" s="45">
        <f t="shared" si="4"/>
        <v>103488</v>
      </c>
      <c r="Y12" s="46">
        <f t="shared" si="5"/>
        <v>77616</v>
      </c>
      <c r="Z12" s="46">
        <f t="shared" si="6"/>
        <v>51744</v>
      </c>
      <c r="AA12" s="21" t="s">
        <v>2107</v>
      </c>
      <c r="AB12" s="21" t="s">
        <v>1976</v>
      </c>
      <c r="AC12" s="21" t="s">
        <v>1975</v>
      </c>
      <c r="AD12" s="91" t="s">
        <v>1977</v>
      </c>
      <c r="AE12" s="54" t="s">
        <v>426</v>
      </c>
      <c r="AF12" s="94" t="s">
        <v>1932</v>
      </c>
      <c r="AG12" s="17" t="str">
        <f t="shared" si="7"/>
        <v>100302</v>
      </c>
      <c r="AH12" s="54" t="s">
        <v>1059</v>
      </c>
      <c r="AI12" s="131">
        <v>46749</v>
      </c>
      <c r="BK12" s="21">
        <v>3000</v>
      </c>
      <c r="BL12" s="21">
        <v>6</v>
      </c>
      <c r="BM12" s="21" t="s">
        <v>2446</v>
      </c>
    </row>
    <row r="13" spans="1:65" s="42" customFormat="1" ht="33" customHeight="1" x14ac:dyDescent="0.3">
      <c r="A13" s="48">
        <v>10</v>
      </c>
      <c r="B13" s="28" t="s">
        <v>211</v>
      </c>
      <c r="C13" s="77" t="s">
        <v>223</v>
      </c>
      <c r="D13" s="85" t="s">
        <v>437</v>
      </c>
      <c r="E13" s="85" t="s">
        <v>214</v>
      </c>
      <c r="F13" s="20" t="s">
        <v>1396</v>
      </c>
      <c r="G13" s="21" t="s">
        <v>1938</v>
      </c>
      <c r="H13" s="21"/>
      <c r="I13" s="20" t="s">
        <v>1924</v>
      </c>
      <c r="J13" s="21" t="s">
        <v>1985</v>
      </c>
      <c r="K13" s="117" t="s">
        <v>1945</v>
      </c>
      <c r="L13" s="65" t="s">
        <v>1918</v>
      </c>
      <c r="M13" s="17">
        <f>VLOOKUP(AG13,'조정계수 2026.02.01'!A:C,3,0)</f>
        <v>0.9</v>
      </c>
      <c r="N13" s="50">
        <v>19</v>
      </c>
      <c r="O13" s="50">
        <v>1</v>
      </c>
      <c r="P13" s="50">
        <v>20</v>
      </c>
      <c r="Q13" s="51">
        <v>60</v>
      </c>
      <c r="R13" s="51" t="s">
        <v>575</v>
      </c>
      <c r="S13" s="65" t="s">
        <v>735</v>
      </c>
      <c r="T13" s="43">
        <f t="shared" si="0"/>
        <v>83600</v>
      </c>
      <c r="U13" s="44">
        <f t="shared" si="1"/>
        <v>15884</v>
      </c>
      <c r="V13" s="44">
        <f t="shared" si="2"/>
        <v>67716</v>
      </c>
      <c r="W13" s="45">
        <f t="shared" si="3"/>
        <v>23408</v>
      </c>
      <c r="X13" s="45">
        <f t="shared" si="4"/>
        <v>60192</v>
      </c>
      <c r="Y13" s="46">
        <f t="shared" si="5"/>
        <v>53504</v>
      </c>
      <c r="Z13" s="46">
        <f t="shared" si="6"/>
        <v>30096</v>
      </c>
      <c r="AA13" s="21" t="s">
        <v>2108</v>
      </c>
      <c r="AB13" s="21" t="s">
        <v>1979</v>
      </c>
      <c r="AC13" s="21" t="s">
        <v>1978</v>
      </c>
      <c r="AD13" s="91" t="s">
        <v>1980</v>
      </c>
      <c r="AE13" s="54" t="s">
        <v>426</v>
      </c>
      <c r="AF13" s="94" t="s">
        <v>1933</v>
      </c>
      <c r="AG13" s="17" t="str">
        <f t="shared" si="7"/>
        <v>050101</v>
      </c>
      <c r="AH13" s="54" t="s">
        <v>1939</v>
      </c>
      <c r="AI13" s="131">
        <v>46749</v>
      </c>
      <c r="BK13" s="21">
        <v>2500</v>
      </c>
      <c r="BL13" s="21">
        <v>5</v>
      </c>
      <c r="BM13" s="21" t="s">
        <v>2447</v>
      </c>
    </row>
    <row r="14" spans="1:65" s="42" customFormat="1" ht="33" customHeight="1" x14ac:dyDescent="0.3">
      <c r="A14" s="48">
        <v>11</v>
      </c>
      <c r="B14" s="28" t="s">
        <v>211</v>
      </c>
      <c r="C14" s="77" t="s">
        <v>223</v>
      </c>
      <c r="D14" s="85" t="s">
        <v>441</v>
      </c>
      <c r="E14" s="85" t="s">
        <v>1947</v>
      </c>
      <c r="F14" s="20" t="s">
        <v>1397</v>
      </c>
      <c r="G14" s="21" t="s">
        <v>1938</v>
      </c>
      <c r="H14" s="21"/>
      <c r="I14" s="20" t="s">
        <v>1925</v>
      </c>
      <c r="J14" s="21" t="s">
        <v>1986</v>
      </c>
      <c r="K14" s="117" t="s">
        <v>1946</v>
      </c>
      <c r="L14" s="65" t="s">
        <v>1918</v>
      </c>
      <c r="M14" s="17">
        <f>VLOOKUP(AG14,'조정계수 2026.02.01'!A:C,3,0)</f>
        <v>0.9</v>
      </c>
      <c r="N14" s="50">
        <v>30</v>
      </c>
      <c r="O14" s="50">
        <v>1</v>
      </c>
      <c r="P14" s="50">
        <v>31</v>
      </c>
      <c r="Q14" s="51">
        <v>60</v>
      </c>
      <c r="R14" s="51" t="s">
        <v>575</v>
      </c>
      <c r="S14" s="65" t="s">
        <v>735</v>
      </c>
      <c r="T14" s="43">
        <f t="shared" si="0"/>
        <v>129580</v>
      </c>
      <c r="U14" s="44">
        <f t="shared" si="1"/>
        <v>24621</v>
      </c>
      <c r="V14" s="44">
        <f t="shared" si="2"/>
        <v>104959</v>
      </c>
      <c r="W14" s="45">
        <f t="shared" si="3"/>
        <v>36283</v>
      </c>
      <c r="X14" s="45">
        <f t="shared" si="4"/>
        <v>93297</v>
      </c>
      <c r="Y14" s="46">
        <f t="shared" si="5"/>
        <v>82932</v>
      </c>
      <c r="Z14" s="46">
        <f t="shared" si="6"/>
        <v>46648</v>
      </c>
      <c r="AA14" s="21" t="s">
        <v>1948</v>
      </c>
      <c r="AB14" s="21" t="s">
        <v>1949</v>
      </c>
      <c r="AC14" s="21" t="s">
        <v>1965</v>
      </c>
      <c r="AD14" s="91" t="s">
        <v>1950</v>
      </c>
      <c r="AE14" s="54" t="s">
        <v>425</v>
      </c>
      <c r="AF14" s="94" t="s">
        <v>1934</v>
      </c>
      <c r="AG14" s="17" t="str">
        <f t="shared" si="7"/>
        <v>070102</v>
      </c>
      <c r="AH14" s="54" t="s">
        <v>1940</v>
      </c>
      <c r="AI14" s="131">
        <v>46749</v>
      </c>
      <c r="BK14" s="21">
        <v>1000</v>
      </c>
      <c r="BL14" s="21">
        <v>2</v>
      </c>
      <c r="BM14" s="21" t="s">
        <v>2448</v>
      </c>
    </row>
    <row r="15" spans="1:65" s="42" customFormat="1" ht="33" customHeight="1" x14ac:dyDescent="0.3">
      <c r="A15" s="48">
        <v>12</v>
      </c>
      <c r="B15" s="28" t="s">
        <v>211</v>
      </c>
      <c r="C15" s="77" t="s">
        <v>223</v>
      </c>
      <c r="D15" s="85" t="s">
        <v>437</v>
      </c>
      <c r="E15" s="85" t="s">
        <v>776</v>
      </c>
      <c r="F15" s="20" t="s">
        <v>1397</v>
      </c>
      <c r="G15" s="21" t="s">
        <v>1938</v>
      </c>
      <c r="H15" s="21"/>
      <c r="I15" s="20" t="s">
        <v>1926</v>
      </c>
      <c r="J15" s="21" t="s">
        <v>2126</v>
      </c>
      <c r="K15" s="117" t="s">
        <v>1951</v>
      </c>
      <c r="L15" s="65" t="s">
        <v>1918</v>
      </c>
      <c r="M15" s="17">
        <f>VLOOKUP(AG15,'조정계수 2026.02.01'!A:C,3,0)</f>
        <v>0.8</v>
      </c>
      <c r="N15" s="50">
        <v>30</v>
      </c>
      <c r="O15" s="50">
        <v>1</v>
      </c>
      <c r="P15" s="50">
        <v>31</v>
      </c>
      <c r="Q15" s="51">
        <v>60</v>
      </c>
      <c r="R15" s="51" t="s">
        <v>575</v>
      </c>
      <c r="S15" s="65" t="s">
        <v>735</v>
      </c>
      <c r="T15" s="43">
        <f t="shared" si="0"/>
        <v>129580</v>
      </c>
      <c r="U15" s="44">
        <f t="shared" si="1"/>
        <v>36283</v>
      </c>
      <c r="V15" s="44">
        <f t="shared" si="2"/>
        <v>93297</v>
      </c>
      <c r="W15" s="45">
        <f t="shared" si="3"/>
        <v>46649</v>
      </c>
      <c r="X15" s="45">
        <f t="shared" si="4"/>
        <v>82931</v>
      </c>
      <c r="Y15" s="46">
        <f t="shared" si="5"/>
        <v>88115</v>
      </c>
      <c r="Z15" s="46">
        <f t="shared" si="6"/>
        <v>41465</v>
      </c>
      <c r="AA15" s="21" t="s">
        <v>1952</v>
      </c>
      <c r="AB15" s="21" t="s">
        <v>1953</v>
      </c>
      <c r="AC15" s="21" t="s">
        <v>1954</v>
      </c>
      <c r="AD15" s="91" t="s">
        <v>1955</v>
      </c>
      <c r="AE15" s="54" t="s">
        <v>425</v>
      </c>
      <c r="AF15" s="94" t="s">
        <v>1935</v>
      </c>
      <c r="AG15" s="17" t="str">
        <f t="shared" si="7"/>
        <v>100302</v>
      </c>
      <c r="AH15" s="54" t="s">
        <v>1941</v>
      </c>
      <c r="AI15" s="131">
        <v>46749</v>
      </c>
      <c r="BK15" s="21">
        <v>3000</v>
      </c>
      <c r="BL15" s="21">
        <v>6</v>
      </c>
      <c r="BM15" s="21" t="s">
        <v>2449</v>
      </c>
    </row>
    <row r="16" spans="1:65" s="42" customFormat="1" ht="33" customHeight="1" x14ac:dyDescent="0.3">
      <c r="A16" s="48">
        <v>13</v>
      </c>
      <c r="B16" s="28" t="s">
        <v>211</v>
      </c>
      <c r="C16" s="77" t="s">
        <v>223</v>
      </c>
      <c r="D16" s="85" t="s">
        <v>437</v>
      </c>
      <c r="E16" s="85" t="s">
        <v>275</v>
      </c>
      <c r="F16" s="20" t="s">
        <v>1397</v>
      </c>
      <c r="G16" s="21" t="s">
        <v>1938</v>
      </c>
      <c r="H16" s="21"/>
      <c r="I16" s="20" t="s">
        <v>1927</v>
      </c>
      <c r="J16" s="21" t="s">
        <v>2127</v>
      </c>
      <c r="K16" s="117" t="s">
        <v>1914</v>
      </c>
      <c r="L16" s="65" t="s">
        <v>1918</v>
      </c>
      <c r="M16" s="50">
        <v>1</v>
      </c>
      <c r="N16" s="50">
        <v>30</v>
      </c>
      <c r="O16" s="50">
        <v>1</v>
      </c>
      <c r="P16" s="50">
        <v>31</v>
      </c>
      <c r="Q16" s="51">
        <v>60</v>
      </c>
      <c r="R16" s="51" t="s">
        <v>575</v>
      </c>
      <c r="S16" s="65" t="s">
        <v>735</v>
      </c>
      <c r="T16" s="43">
        <f t="shared" si="0"/>
        <v>129580</v>
      </c>
      <c r="U16" s="44">
        <f t="shared" si="1"/>
        <v>12958</v>
      </c>
      <c r="V16" s="44">
        <f t="shared" si="2"/>
        <v>116622</v>
      </c>
      <c r="W16" s="45">
        <f t="shared" si="3"/>
        <v>25916</v>
      </c>
      <c r="X16" s="45">
        <f t="shared" si="4"/>
        <v>103664</v>
      </c>
      <c r="Y16" s="46">
        <f t="shared" si="5"/>
        <v>77748</v>
      </c>
      <c r="Z16" s="46">
        <f t="shared" si="6"/>
        <v>51832</v>
      </c>
      <c r="AA16" s="21" t="s">
        <v>1956</v>
      </c>
      <c r="AB16" s="21" t="s">
        <v>1957</v>
      </c>
      <c r="AC16" s="21" t="s">
        <v>1958</v>
      </c>
      <c r="AD16" s="91" t="s">
        <v>1959</v>
      </c>
      <c r="AE16" s="54" t="s">
        <v>425</v>
      </c>
      <c r="AF16" s="94" t="s">
        <v>1936</v>
      </c>
      <c r="AG16" s="17" t="str">
        <f t="shared" si="7"/>
        <v>080201</v>
      </c>
      <c r="AH16" s="54" t="s">
        <v>1942</v>
      </c>
      <c r="AI16" s="131">
        <v>46749</v>
      </c>
      <c r="BK16" s="21">
        <v>1000</v>
      </c>
      <c r="BL16" s="21">
        <v>2</v>
      </c>
      <c r="BM16" s="21" t="s">
        <v>2450</v>
      </c>
    </row>
    <row r="17" spans="1:65" s="42" customFormat="1" ht="33" customHeight="1" x14ac:dyDescent="0.3">
      <c r="A17" s="48">
        <v>14</v>
      </c>
      <c r="B17" s="28" t="s">
        <v>211</v>
      </c>
      <c r="C17" s="77" t="s">
        <v>223</v>
      </c>
      <c r="D17" s="85" t="s">
        <v>441</v>
      </c>
      <c r="E17" s="85" t="s">
        <v>435</v>
      </c>
      <c r="F17" s="20" t="s">
        <v>1397</v>
      </c>
      <c r="G17" s="21" t="s">
        <v>1938</v>
      </c>
      <c r="H17" s="21"/>
      <c r="I17" s="20" t="s">
        <v>1928</v>
      </c>
      <c r="J17" s="21" t="s">
        <v>2128</v>
      </c>
      <c r="K17" s="117" t="s">
        <v>1989</v>
      </c>
      <c r="L17" s="65" t="s">
        <v>1918</v>
      </c>
      <c r="M17" s="17">
        <f>VLOOKUP(AG17,'조정계수 2026.02.01'!A:C,3,0)</f>
        <v>0.9</v>
      </c>
      <c r="N17" s="50">
        <v>30</v>
      </c>
      <c r="O17" s="50">
        <v>1</v>
      </c>
      <c r="P17" s="50">
        <v>31</v>
      </c>
      <c r="Q17" s="51">
        <v>60</v>
      </c>
      <c r="R17" s="51" t="s">
        <v>575</v>
      </c>
      <c r="S17" s="65" t="s">
        <v>735</v>
      </c>
      <c r="T17" s="43">
        <f t="shared" si="0"/>
        <v>129580</v>
      </c>
      <c r="U17" s="44">
        <f t="shared" si="1"/>
        <v>24621</v>
      </c>
      <c r="V17" s="44">
        <f t="shared" si="2"/>
        <v>104959</v>
      </c>
      <c r="W17" s="45">
        <f t="shared" si="3"/>
        <v>36283</v>
      </c>
      <c r="X17" s="45">
        <f t="shared" si="4"/>
        <v>93297</v>
      </c>
      <c r="Y17" s="46">
        <f t="shared" si="5"/>
        <v>82932</v>
      </c>
      <c r="Z17" s="46">
        <f t="shared" si="6"/>
        <v>46648</v>
      </c>
      <c r="AA17" s="21" t="s">
        <v>1960</v>
      </c>
      <c r="AB17" s="21" t="s">
        <v>1961</v>
      </c>
      <c r="AC17" s="21" t="s">
        <v>1962</v>
      </c>
      <c r="AD17" s="91" t="s">
        <v>1963</v>
      </c>
      <c r="AE17" s="54" t="s">
        <v>425</v>
      </c>
      <c r="AF17" s="94" t="s">
        <v>1937</v>
      </c>
      <c r="AG17" s="17" t="str">
        <f t="shared" si="7"/>
        <v>070102</v>
      </c>
      <c r="AH17" s="54" t="s">
        <v>1106</v>
      </c>
      <c r="AI17" s="131">
        <v>46749</v>
      </c>
      <c r="BK17" s="21">
        <v>1000</v>
      </c>
      <c r="BL17" s="21">
        <v>2</v>
      </c>
      <c r="BM17" s="21" t="s">
        <v>2448</v>
      </c>
    </row>
    <row r="18" spans="1:65" s="42" customFormat="1" ht="33" customHeight="1" x14ac:dyDescent="0.3">
      <c r="A18" s="48">
        <v>15</v>
      </c>
      <c r="B18" s="28" t="s">
        <v>211</v>
      </c>
      <c r="C18" s="77" t="s">
        <v>223</v>
      </c>
      <c r="D18" s="85" t="s">
        <v>437</v>
      </c>
      <c r="E18" s="85" t="s">
        <v>1237</v>
      </c>
      <c r="F18" s="20" t="s">
        <v>1396</v>
      </c>
      <c r="G18" s="21" t="s">
        <v>1620</v>
      </c>
      <c r="H18" s="21"/>
      <c r="I18" s="20" t="s">
        <v>1621</v>
      </c>
      <c r="J18" s="21" t="s">
        <v>2129</v>
      </c>
      <c r="K18" s="72" t="s">
        <v>1882</v>
      </c>
      <c r="L18" s="54" t="s">
        <v>197</v>
      </c>
      <c r="M18" s="17">
        <f>VLOOKUP(AG18,'조정계수 2026.02.01'!A:C,3,0)</f>
        <v>0.9</v>
      </c>
      <c r="N18" s="50">
        <v>20</v>
      </c>
      <c r="O18" s="50">
        <v>1</v>
      </c>
      <c r="P18" s="50">
        <v>21</v>
      </c>
      <c r="Q18" s="51">
        <v>60</v>
      </c>
      <c r="R18" s="51" t="s">
        <v>735</v>
      </c>
      <c r="S18" s="65" t="s">
        <v>735</v>
      </c>
      <c r="T18" s="43">
        <f t="shared" si="0"/>
        <v>62370</v>
      </c>
      <c r="U18" s="44">
        <f t="shared" si="1"/>
        <v>11851</v>
      </c>
      <c r="V18" s="44">
        <f t="shared" si="2"/>
        <v>50519</v>
      </c>
      <c r="W18" s="45">
        <f t="shared" si="3"/>
        <v>17464</v>
      </c>
      <c r="X18" s="45">
        <f t="shared" si="4"/>
        <v>44906</v>
      </c>
      <c r="Y18" s="46">
        <f t="shared" si="5"/>
        <v>39917</v>
      </c>
      <c r="Z18" s="46">
        <f t="shared" si="6"/>
        <v>22453</v>
      </c>
      <c r="AA18" s="21" t="s">
        <v>1702</v>
      </c>
      <c r="AB18" s="21" t="s">
        <v>1703</v>
      </c>
      <c r="AC18" s="21" t="s">
        <v>1704</v>
      </c>
      <c r="AD18" s="91" t="s">
        <v>1716</v>
      </c>
      <c r="AE18" s="54" t="s">
        <v>426</v>
      </c>
      <c r="AF18" s="54" t="s">
        <v>334</v>
      </c>
      <c r="AG18" s="17" t="str">
        <f t="shared" si="7"/>
        <v>200106</v>
      </c>
      <c r="AH18" s="54" t="s">
        <v>1165</v>
      </c>
      <c r="AI18" s="20" t="s">
        <v>1675</v>
      </c>
      <c r="BK18" s="21">
        <v>2000</v>
      </c>
      <c r="BL18" s="21">
        <v>4</v>
      </c>
      <c r="BM18" s="21" t="s">
        <v>2451</v>
      </c>
    </row>
    <row r="19" spans="1:65" s="42" customFormat="1" ht="33" customHeight="1" x14ac:dyDescent="0.3">
      <c r="A19" s="48">
        <v>16</v>
      </c>
      <c r="B19" s="28" t="s">
        <v>211</v>
      </c>
      <c r="C19" s="77" t="s">
        <v>223</v>
      </c>
      <c r="D19" s="85" t="s">
        <v>437</v>
      </c>
      <c r="E19" s="85" t="s">
        <v>1237</v>
      </c>
      <c r="F19" s="20" t="s">
        <v>1396</v>
      </c>
      <c r="G19" s="21" t="s">
        <v>1620</v>
      </c>
      <c r="H19" s="21"/>
      <c r="I19" s="20" t="s">
        <v>1622</v>
      </c>
      <c r="J19" s="21" t="s">
        <v>2130</v>
      </c>
      <c r="K19" s="72" t="s">
        <v>1908</v>
      </c>
      <c r="L19" s="54" t="s">
        <v>197</v>
      </c>
      <c r="M19" s="17">
        <f>VLOOKUP(AG19,'조정계수 2026.02.01'!A:C,3,0)</f>
        <v>0.9</v>
      </c>
      <c r="N19" s="50">
        <v>20</v>
      </c>
      <c r="O19" s="50">
        <v>1</v>
      </c>
      <c r="P19" s="50">
        <v>21</v>
      </c>
      <c r="Q19" s="51">
        <v>60</v>
      </c>
      <c r="R19" s="51" t="s">
        <v>735</v>
      </c>
      <c r="S19" s="65" t="s">
        <v>735</v>
      </c>
      <c r="T19" s="43">
        <f t="shared" si="0"/>
        <v>62370</v>
      </c>
      <c r="U19" s="44">
        <f t="shared" si="1"/>
        <v>11851</v>
      </c>
      <c r="V19" s="44">
        <f t="shared" si="2"/>
        <v>50519</v>
      </c>
      <c r="W19" s="45">
        <f t="shared" si="3"/>
        <v>17464</v>
      </c>
      <c r="X19" s="45">
        <f t="shared" si="4"/>
        <v>44906</v>
      </c>
      <c r="Y19" s="46">
        <f t="shared" si="5"/>
        <v>39917</v>
      </c>
      <c r="Z19" s="46">
        <f t="shared" si="6"/>
        <v>22453</v>
      </c>
      <c r="AA19" s="21" t="s">
        <v>1705</v>
      </c>
      <c r="AB19" s="21" t="s">
        <v>1706</v>
      </c>
      <c r="AC19" s="21" t="s">
        <v>1707</v>
      </c>
      <c r="AD19" s="91" t="s">
        <v>1717</v>
      </c>
      <c r="AE19" s="54" t="s">
        <v>426</v>
      </c>
      <c r="AF19" s="54" t="s">
        <v>334</v>
      </c>
      <c r="AG19" s="17" t="str">
        <f t="shared" si="7"/>
        <v>200106</v>
      </c>
      <c r="AH19" s="54" t="s">
        <v>1165</v>
      </c>
      <c r="AI19" s="20" t="s">
        <v>1675</v>
      </c>
      <c r="BK19" s="21">
        <v>2000</v>
      </c>
      <c r="BL19" s="21">
        <v>4</v>
      </c>
      <c r="BM19" s="21" t="s">
        <v>2451</v>
      </c>
    </row>
    <row r="20" spans="1:65" s="42" customFormat="1" ht="33" customHeight="1" x14ac:dyDescent="0.3">
      <c r="A20" s="48">
        <v>17</v>
      </c>
      <c r="B20" s="28" t="s">
        <v>211</v>
      </c>
      <c r="C20" s="77" t="s">
        <v>223</v>
      </c>
      <c r="D20" s="85" t="s">
        <v>182</v>
      </c>
      <c r="E20" s="85" t="s">
        <v>182</v>
      </c>
      <c r="F20" s="20" t="s">
        <v>1396</v>
      </c>
      <c r="G20" s="21" t="s">
        <v>1620</v>
      </c>
      <c r="H20" s="21"/>
      <c r="I20" s="20" t="s">
        <v>1623</v>
      </c>
      <c r="J20" s="21" t="s">
        <v>2131</v>
      </c>
      <c r="K20" s="72" t="s">
        <v>1907</v>
      </c>
      <c r="L20" s="54" t="s">
        <v>197</v>
      </c>
      <c r="M20" s="17">
        <f>VLOOKUP(AG20,'조정계수 2026.02.01'!A:C,3,0)</f>
        <v>0.9</v>
      </c>
      <c r="N20" s="50">
        <v>18</v>
      </c>
      <c r="O20" s="50">
        <v>1</v>
      </c>
      <c r="P20" s="50">
        <v>19</v>
      </c>
      <c r="Q20" s="51">
        <v>60</v>
      </c>
      <c r="R20" s="51" t="s">
        <v>735</v>
      </c>
      <c r="S20" s="65" t="s">
        <v>735</v>
      </c>
      <c r="T20" s="43">
        <f t="shared" si="0"/>
        <v>56430</v>
      </c>
      <c r="U20" s="44">
        <f t="shared" si="1"/>
        <v>10722</v>
      </c>
      <c r="V20" s="44">
        <f t="shared" si="2"/>
        <v>45708</v>
      </c>
      <c r="W20" s="45">
        <f t="shared" si="3"/>
        <v>15801</v>
      </c>
      <c r="X20" s="45">
        <f t="shared" si="4"/>
        <v>40629</v>
      </c>
      <c r="Y20" s="46">
        <f t="shared" si="5"/>
        <v>36116</v>
      </c>
      <c r="Z20" s="46">
        <f t="shared" si="6"/>
        <v>20314</v>
      </c>
      <c r="AA20" s="21" t="s">
        <v>1708</v>
      </c>
      <c r="AB20" s="21" t="s">
        <v>1709</v>
      </c>
      <c r="AC20" s="21" t="s">
        <v>1710</v>
      </c>
      <c r="AD20" s="91" t="s">
        <v>1718</v>
      </c>
      <c r="AE20" s="54" t="s">
        <v>426</v>
      </c>
      <c r="AF20" s="54" t="s">
        <v>1687</v>
      </c>
      <c r="AG20" s="17" t="str">
        <f t="shared" si="7"/>
        <v>060101</v>
      </c>
      <c r="AH20" s="54" t="s">
        <v>1676</v>
      </c>
      <c r="AI20" s="20" t="s">
        <v>1675</v>
      </c>
      <c r="BK20" s="21">
        <v>1000</v>
      </c>
      <c r="BL20" s="21">
        <v>2</v>
      </c>
      <c r="BM20" s="21" t="s">
        <v>2448</v>
      </c>
    </row>
    <row r="21" spans="1:65" s="42" customFormat="1" ht="33" customHeight="1" x14ac:dyDescent="0.3">
      <c r="A21" s="48">
        <v>18</v>
      </c>
      <c r="B21" s="28" t="s">
        <v>211</v>
      </c>
      <c r="C21" s="77" t="s">
        <v>208</v>
      </c>
      <c r="D21" s="85" t="s">
        <v>418</v>
      </c>
      <c r="E21" s="85" t="s">
        <v>1701</v>
      </c>
      <c r="F21" s="20" t="s">
        <v>1396</v>
      </c>
      <c r="G21" s="21" t="s">
        <v>1620</v>
      </c>
      <c r="H21" s="21"/>
      <c r="I21" s="20" t="s">
        <v>1624</v>
      </c>
      <c r="J21" s="21" t="s">
        <v>2132</v>
      </c>
      <c r="K21" s="72" t="s">
        <v>1884</v>
      </c>
      <c r="L21" s="54" t="s">
        <v>197</v>
      </c>
      <c r="M21" s="50">
        <v>1</v>
      </c>
      <c r="N21" s="50">
        <v>8</v>
      </c>
      <c r="O21" s="50">
        <v>0</v>
      </c>
      <c r="P21" s="50">
        <v>8</v>
      </c>
      <c r="Q21" s="51">
        <v>60</v>
      </c>
      <c r="R21" s="51" t="s">
        <v>735</v>
      </c>
      <c r="S21" s="65" t="s">
        <v>735</v>
      </c>
      <c r="T21" s="43">
        <f t="shared" si="0"/>
        <v>23760</v>
      </c>
      <c r="U21" s="44">
        <f t="shared" si="1"/>
        <v>2376</v>
      </c>
      <c r="V21" s="44">
        <f t="shared" si="2"/>
        <v>21384</v>
      </c>
      <c r="W21" s="45">
        <f t="shared" si="3"/>
        <v>4752</v>
      </c>
      <c r="X21" s="45">
        <f t="shared" si="4"/>
        <v>19008</v>
      </c>
      <c r="Y21" s="46">
        <f t="shared" si="5"/>
        <v>14256</v>
      </c>
      <c r="Z21" s="46">
        <f t="shared" si="6"/>
        <v>9504</v>
      </c>
      <c r="AA21" s="21" t="s">
        <v>1711</v>
      </c>
      <c r="AB21" s="21" t="s">
        <v>1712</v>
      </c>
      <c r="AC21" s="21" t="s">
        <v>1713</v>
      </c>
      <c r="AD21" s="91" t="s">
        <v>1719</v>
      </c>
      <c r="AE21" s="54" t="s">
        <v>426</v>
      </c>
      <c r="AF21" s="54" t="s">
        <v>1688</v>
      </c>
      <c r="AG21" s="17" t="str">
        <f t="shared" si="7"/>
        <v>010102</v>
      </c>
      <c r="AH21" s="54" t="s">
        <v>1677</v>
      </c>
      <c r="AI21" s="20" t="s">
        <v>1675</v>
      </c>
      <c r="BK21" s="21">
        <v>500</v>
      </c>
      <c r="BL21" s="21">
        <v>1</v>
      </c>
      <c r="BM21" s="21" t="s">
        <v>2452</v>
      </c>
    </row>
    <row r="22" spans="1:65" s="42" customFormat="1" ht="33" customHeight="1" x14ac:dyDescent="0.3">
      <c r="A22" s="48">
        <v>19</v>
      </c>
      <c r="B22" s="28" t="s">
        <v>211</v>
      </c>
      <c r="C22" s="77" t="s">
        <v>223</v>
      </c>
      <c r="D22" s="85" t="s">
        <v>1729</v>
      </c>
      <c r="E22" s="85" t="s">
        <v>1729</v>
      </c>
      <c r="F22" s="20" t="s">
        <v>1396</v>
      </c>
      <c r="G22" s="21" t="s">
        <v>1620</v>
      </c>
      <c r="H22" s="21"/>
      <c r="I22" s="20" t="s">
        <v>1625</v>
      </c>
      <c r="J22" s="21" t="s">
        <v>2133</v>
      </c>
      <c r="K22" s="72" t="s">
        <v>1665</v>
      </c>
      <c r="L22" s="54" t="s">
        <v>197</v>
      </c>
      <c r="M22" s="50">
        <v>1</v>
      </c>
      <c r="N22" s="50">
        <v>8</v>
      </c>
      <c r="O22" s="50">
        <v>0</v>
      </c>
      <c r="P22" s="50">
        <v>8</v>
      </c>
      <c r="Q22" s="51">
        <v>60</v>
      </c>
      <c r="R22" s="51" t="s">
        <v>735</v>
      </c>
      <c r="S22" s="65" t="s">
        <v>735</v>
      </c>
      <c r="T22" s="43">
        <f t="shared" si="0"/>
        <v>23760</v>
      </c>
      <c r="U22" s="44">
        <f t="shared" si="1"/>
        <v>2376</v>
      </c>
      <c r="V22" s="44">
        <f t="shared" si="2"/>
        <v>21384</v>
      </c>
      <c r="W22" s="45">
        <f t="shared" si="3"/>
        <v>4752</v>
      </c>
      <c r="X22" s="45">
        <f t="shared" si="4"/>
        <v>19008</v>
      </c>
      <c r="Y22" s="46">
        <f t="shared" si="5"/>
        <v>14256</v>
      </c>
      <c r="Z22" s="46">
        <f t="shared" si="6"/>
        <v>9504</v>
      </c>
      <c r="AA22" s="21" t="s">
        <v>1711</v>
      </c>
      <c r="AB22" s="21" t="s">
        <v>1714</v>
      </c>
      <c r="AC22" s="21" t="s">
        <v>1715</v>
      </c>
      <c r="AD22" s="91" t="s">
        <v>1720</v>
      </c>
      <c r="AE22" s="54" t="s">
        <v>426</v>
      </c>
      <c r="AF22" s="54" t="s">
        <v>1688</v>
      </c>
      <c r="AG22" s="17" t="str">
        <f t="shared" si="7"/>
        <v>010102</v>
      </c>
      <c r="AH22" s="54" t="s">
        <v>1677</v>
      </c>
      <c r="AI22" s="20" t="s">
        <v>1675</v>
      </c>
      <c r="BK22" s="21">
        <v>1000</v>
      </c>
      <c r="BL22" s="21">
        <v>2</v>
      </c>
      <c r="BM22" s="21" t="s">
        <v>2453</v>
      </c>
    </row>
    <row r="23" spans="1:65" s="42" customFormat="1" ht="33" customHeight="1" x14ac:dyDescent="0.3">
      <c r="A23" s="48">
        <v>20</v>
      </c>
      <c r="B23" s="28" t="s">
        <v>211</v>
      </c>
      <c r="C23" s="77" t="s">
        <v>223</v>
      </c>
      <c r="D23" s="85" t="s">
        <v>1727</v>
      </c>
      <c r="E23" s="85" t="s">
        <v>1728</v>
      </c>
      <c r="F23" s="20" t="s">
        <v>1396</v>
      </c>
      <c r="G23" s="21" t="s">
        <v>1620</v>
      </c>
      <c r="H23" s="21"/>
      <c r="I23" s="20" t="s">
        <v>1626</v>
      </c>
      <c r="J23" s="21" t="s">
        <v>2134</v>
      </c>
      <c r="K23" s="72" t="s">
        <v>1885</v>
      </c>
      <c r="L23" s="54" t="s">
        <v>197</v>
      </c>
      <c r="M23" s="17">
        <f>VLOOKUP(AG23,'조정계수 2026.02.01'!A:C,3,0)</f>
        <v>0.7</v>
      </c>
      <c r="N23" s="50">
        <v>18</v>
      </c>
      <c r="O23" s="50">
        <v>1</v>
      </c>
      <c r="P23" s="50">
        <v>19</v>
      </c>
      <c r="Q23" s="51">
        <v>60</v>
      </c>
      <c r="R23" s="51" t="s">
        <v>735</v>
      </c>
      <c r="S23" s="65" t="s">
        <v>735</v>
      </c>
      <c r="T23" s="43">
        <f t="shared" si="0"/>
        <v>56430</v>
      </c>
      <c r="U23" s="44">
        <f t="shared" si="1"/>
        <v>20880</v>
      </c>
      <c r="V23" s="44">
        <f t="shared" si="2"/>
        <v>35550</v>
      </c>
      <c r="W23" s="45">
        <f t="shared" si="3"/>
        <v>24830</v>
      </c>
      <c r="X23" s="45">
        <f t="shared" si="4"/>
        <v>31600</v>
      </c>
      <c r="Y23" s="46">
        <f t="shared" si="5"/>
        <v>40630</v>
      </c>
      <c r="Z23" s="46">
        <f t="shared" si="6"/>
        <v>15800</v>
      </c>
      <c r="AA23" s="21" t="s">
        <v>1738</v>
      </c>
      <c r="AB23" s="21" t="s">
        <v>1739</v>
      </c>
      <c r="AC23" s="21" t="s">
        <v>1740</v>
      </c>
      <c r="AD23" s="91" t="s">
        <v>1741</v>
      </c>
      <c r="AE23" s="54" t="s">
        <v>426</v>
      </c>
      <c r="AF23" s="54" t="s">
        <v>258</v>
      </c>
      <c r="AG23" s="17" t="str">
        <f t="shared" si="7"/>
        <v>020101</v>
      </c>
      <c r="AH23" s="54" t="s">
        <v>1120</v>
      </c>
      <c r="AI23" s="20" t="s">
        <v>1675</v>
      </c>
      <c r="BK23" s="21">
        <v>3000</v>
      </c>
      <c r="BL23" s="21">
        <v>6</v>
      </c>
      <c r="BM23" s="21" t="s">
        <v>2454</v>
      </c>
    </row>
    <row r="24" spans="1:65" s="42" customFormat="1" ht="33" customHeight="1" x14ac:dyDescent="0.3">
      <c r="A24" s="48">
        <v>21</v>
      </c>
      <c r="B24" s="28" t="s">
        <v>211</v>
      </c>
      <c r="C24" s="77" t="s">
        <v>223</v>
      </c>
      <c r="D24" s="85" t="s">
        <v>1729</v>
      </c>
      <c r="E24" s="85" t="s">
        <v>1729</v>
      </c>
      <c r="F24" s="20" t="s">
        <v>1396</v>
      </c>
      <c r="G24" s="21" t="s">
        <v>1620</v>
      </c>
      <c r="H24" s="21"/>
      <c r="I24" s="20" t="s">
        <v>1627</v>
      </c>
      <c r="J24" s="21" t="s">
        <v>2135</v>
      </c>
      <c r="K24" s="72" t="s">
        <v>1666</v>
      </c>
      <c r="L24" s="54" t="s">
        <v>197</v>
      </c>
      <c r="M24" s="50">
        <v>1</v>
      </c>
      <c r="N24" s="50">
        <v>8</v>
      </c>
      <c r="O24" s="50">
        <v>0</v>
      </c>
      <c r="P24" s="50">
        <v>8</v>
      </c>
      <c r="Q24" s="51">
        <v>60</v>
      </c>
      <c r="R24" s="51" t="s">
        <v>735</v>
      </c>
      <c r="S24" s="65" t="s">
        <v>735</v>
      </c>
      <c r="T24" s="43">
        <f t="shared" si="0"/>
        <v>23760</v>
      </c>
      <c r="U24" s="44">
        <f t="shared" si="1"/>
        <v>2376</v>
      </c>
      <c r="V24" s="44">
        <f t="shared" si="2"/>
        <v>21384</v>
      </c>
      <c r="W24" s="45">
        <f t="shared" si="3"/>
        <v>4752</v>
      </c>
      <c r="X24" s="45">
        <f t="shared" si="4"/>
        <v>19008</v>
      </c>
      <c r="Y24" s="46">
        <f t="shared" si="5"/>
        <v>14256</v>
      </c>
      <c r="Z24" s="46">
        <f t="shared" si="6"/>
        <v>9504</v>
      </c>
      <c r="AA24" s="21" t="s">
        <v>1711</v>
      </c>
      <c r="AB24" s="21" t="s">
        <v>1721</v>
      </c>
      <c r="AC24" s="21" t="s">
        <v>1722</v>
      </c>
      <c r="AD24" s="91" t="s">
        <v>1725</v>
      </c>
      <c r="AE24" s="54" t="s">
        <v>426</v>
      </c>
      <c r="AF24" s="54" t="s">
        <v>1688</v>
      </c>
      <c r="AG24" s="17" t="str">
        <f t="shared" si="7"/>
        <v>010102</v>
      </c>
      <c r="AH24" s="54" t="s">
        <v>1677</v>
      </c>
      <c r="AI24" s="20" t="s">
        <v>1675</v>
      </c>
      <c r="BK24" s="21">
        <v>2500</v>
      </c>
      <c r="BL24" s="21">
        <v>5</v>
      </c>
      <c r="BM24" s="21" t="s">
        <v>2455</v>
      </c>
    </row>
    <row r="25" spans="1:65" s="42" customFormat="1" ht="33" customHeight="1" x14ac:dyDescent="0.3">
      <c r="A25" s="48">
        <v>22</v>
      </c>
      <c r="B25" s="28" t="s">
        <v>211</v>
      </c>
      <c r="C25" s="77" t="s">
        <v>208</v>
      </c>
      <c r="D25" s="85" t="s">
        <v>418</v>
      </c>
      <c r="E25" s="85" t="s">
        <v>1701</v>
      </c>
      <c r="F25" s="20" t="s">
        <v>1396</v>
      </c>
      <c r="G25" s="21" t="s">
        <v>1620</v>
      </c>
      <c r="H25" s="21"/>
      <c r="I25" s="20" t="s">
        <v>1628</v>
      </c>
      <c r="J25" s="21" t="s">
        <v>2136</v>
      </c>
      <c r="K25" s="72" t="s">
        <v>2617</v>
      </c>
      <c r="L25" s="54" t="s">
        <v>197</v>
      </c>
      <c r="M25" s="50">
        <v>1</v>
      </c>
      <c r="N25" s="50">
        <v>8</v>
      </c>
      <c r="O25" s="50">
        <v>0</v>
      </c>
      <c r="P25" s="50">
        <v>8</v>
      </c>
      <c r="Q25" s="51">
        <v>60</v>
      </c>
      <c r="R25" s="51" t="s">
        <v>735</v>
      </c>
      <c r="S25" s="65" t="s">
        <v>735</v>
      </c>
      <c r="T25" s="43">
        <f t="shared" si="0"/>
        <v>23760</v>
      </c>
      <c r="U25" s="44">
        <f t="shared" si="1"/>
        <v>2376</v>
      </c>
      <c r="V25" s="44">
        <f t="shared" si="2"/>
        <v>21384</v>
      </c>
      <c r="W25" s="45">
        <f t="shared" si="3"/>
        <v>4752</v>
      </c>
      <c r="X25" s="45">
        <f t="shared" si="4"/>
        <v>19008</v>
      </c>
      <c r="Y25" s="46">
        <f t="shared" si="5"/>
        <v>14256</v>
      </c>
      <c r="Z25" s="46">
        <f t="shared" si="6"/>
        <v>9504</v>
      </c>
      <c r="AA25" s="21" t="s">
        <v>1711</v>
      </c>
      <c r="AB25" s="21" t="s">
        <v>1723</v>
      </c>
      <c r="AC25" s="21" t="s">
        <v>1724</v>
      </c>
      <c r="AD25" s="91" t="s">
        <v>1726</v>
      </c>
      <c r="AE25" s="54" t="s">
        <v>426</v>
      </c>
      <c r="AF25" s="54" t="s">
        <v>1688</v>
      </c>
      <c r="AG25" s="17" t="str">
        <f t="shared" si="7"/>
        <v>010102</v>
      </c>
      <c r="AH25" s="54" t="s">
        <v>1677</v>
      </c>
      <c r="AI25" s="20" t="s">
        <v>1675</v>
      </c>
      <c r="BK25" s="21">
        <v>500</v>
      </c>
      <c r="BL25" s="21">
        <v>1</v>
      </c>
      <c r="BM25" s="21" t="s">
        <v>2452</v>
      </c>
    </row>
    <row r="26" spans="1:65" s="42" customFormat="1" ht="33" customHeight="1" x14ac:dyDescent="0.3">
      <c r="A26" s="48">
        <v>23</v>
      </c>
      <c r="B26" s="28" t="s">
        <v>211</v>
      </c>
      <c r="C26" s="77" t="s">
        <v>223</v>
      </c>
      <c r="D26" s="85" t="s">
        <v>422</v>
      </c>
      <c r="E26" s="85" t="s">
        <v>184</v>
      </c>
      <c r="F26" s="20" t="s">
        <v>1396</v>
      </c>
      <c r="G26" s="21" t="s">
        <v>1620</v>
      </c>
      <c r="H26" s="21"/>
      <c r="I26" s="20" t="s">
        <v>1629</v>
      </c>
      <c r="J26" s="21" t="s">
        <v>2137</v>
      </c>
      <c r="K26" s="72" t="s">
        <v>1667</v>
      </c>
      <c r="L26" s="54" t="s">
        <v>197</v>
      </c>
      <c r="M26" s="17">
        <f>VLOOKUP(AG26,'조정계수 2026.02.01'!A:C,3,0)</f>
        <v>0.7</v>
      </c>
      <c r="N26" s="50">
        <v>20</v>
      </c>
      <c r="O26" s="50">
        <v>1</v>
      </c>
      <c r="P26" s="50">
        <v>21</v>
      </c>
      <c r="Q26" s="51">
        <v>60</v>
      </c>
      <c r="R26" s="51" t="s">
        <v>735</v>
      </c>
      <c r="S26" s="65" t="s">
        <v>735</v>
      </c>
      <c r="T26" s="43">
        <f t="shared" si="0"/>
        <v>62370</v>
      </c>
      <c r="U26" s="44">
        <f t="shared" si="1"/>
        <v>23077</v>
      </c>
      <c r="V26" s="44">
        <f t="shared" si="2"/>
        <v>39293</v>
      </c>
      <c r="W26" s="45">
        <f t="shared" si="3"/>
        <v>27443</v>
      </c>
      <c r="X26" s="45">
        <f t="shared" si="4"/>
        <v>34927</v>
      </c>
      <c r="Y26" s="46">
        <f t="shared" si="5"/>
        <v>44907</v>
      </c>
      <c r="Z26" s="46">
        <f t="shared" si="6"/>
        <v>17463</v>
      </c>
      <c r="AA26" s="21" t="s">
        <v>1742</v>
      </c>
      <c r="AB26" s="21" t="s">
        <v>1743</v>
      </c>
      <c r="AC26" s="21" t="s">
        <v>1744</v>
      </c>
      <c r="AD26" s="91" t="s">
        <v>1745</v>
      </c>
      <c r="AE26" s="54" t="s">
        <v>425</v>
      </c>
      <c r="AF26" s="54" t="s">
        <v>327</v>
      </c>
      <c r="AG26" s="17" t="str">
        <f t="shared" si="7"/>
        <v>020103</v>
      </c>
      <c r="AH26" s="54" t="s">
        <v>1120</v>
      </c>
      <c r="AI26" s="20" t="s">
        <v>1675</v>
      </c>
      <c r="BK26" s="21">
        <v>3000</v>
      </c>
      <c r="BL26" s="21">
        <v>6</v>
      </c>
      <c r="BM26" s="21" t="s">
        <v>2456</v>
      </c>
    </row>
    <row r="27" spans="1:65" s="42" customFormat="1" ht="33" customHeight="1" x14ac:dyDescent="0.3">
      <c r="A27" s="48">
        <v>24</v>
      </c>
      <c r="B27" s="28" t="s">
        <v>211</v>
      </c>
      <c r="C27" s="77" t="s">
        <v>223</v>
      </c>
      <c r="D27" s="85" t="s">
        <v>810</v>
      </c>
      <c r="E27" s="85" t="s">
        <v>810</v>
      </c>
      <c r="F27" s="20" t="s">
        <v>1396</v>
      </c>
      <c r="G27" s="21" t="s">
        <v>1620</v>
      </c>
      <c r="H27" s="21"/>
      <c r="I27" s="20" t="s">
        <v>1630</v>
      </c>
      <c r="J27" s="21" t="s">
        <v>2138</v>
      </c>
      <c r="K27" s="72" t="s">
        <v>1694</v>
      </c>
      <c r="L27" s="54" t="s">
        <v>197</v>
      </c>
      <c r="M27" s="17">
        <f>VLOOKUP(AG27,'조정계수 2026.02.01'!A:C,3,0)</f>
        <v>0.7</v>
      </c>
      <c r="N27" s="50">
        <v>15</v>
      </c>
      <c r="O27" s="50">
        <v>1</v>
      </c>
      <c r="P27" s="50">
        <v>16</v>
      </c>
      <c r="Q27" s="51">
        <v>60</v>
      </c>
      <c r="R27" s="51" t="s">
        <v>735</v>
      </c>
      <c r="S27" s="65" t="s">
        <v>735</v>
      </c>
      <c r="T27" s="43">
        <f t="shared" si="0"/>
        <v>47520</v>
      </c>
      <c r="U27" s="44">
        <f t="shared" si="1"/>
        <v>17583</v>
      </c>
      <c r="V27" s="44">
        <f t="shared" si="2"/>
        <v>29937</v>
      </c>
      <c r="W27" s="45">
        <f t="shared" si="3"/>
        <v>20909</v>
      </c>
      <c r="X27" s="45">
        <f t="shared" si="4"/>
        <v>26611</v>
      </c>
      <c r="Y27" s="46">
        <f t="shared" si="5"/>
        <v>34215</v>
      </c>
      <c r="Z27" s="46">
        <f t="shared" si="6"/>
        <v>13305</v>
      </c>
      <c r="AA27" s="21" t="s">
        <v>1746</v>
      </c>
      <c r="AB27" s="21" t="s">
        <v>1747</v>
      </c>
      <c r="AC27" s="21" t="s">
        <v>1748</v>
      </c>
      <c r="AD27" s="91" t="s">
        <v>1749</v>
      </c>
      <c r="AE27" s="54" t="s">
        <v>425</v>
      </c>
      <c r="AF27" s="54" t="s">
        <v>1158</v>
      </c>
      <c r="AG27" s="17" t="str">
        <f t="shared" si="7"/>
        <v>200101</v>
      </c>
      <c r="AH27" s="54" t="s">
        <v>1120</v>
      </c>
      <c r="AI27" s="20" t="s">
        <v>1675</v>
      </c>
      <c r="BK27" s="21">
        <v>3000</v>
      </c>
      <c r="BL27" s="21">
        <v>6</v>
      </c>
      <c r="BM27" s="21" t="s">
        <v>2457</v>
      </c>
    </row>
    <row r="28" spans="1:65" s="42" customFormat="1" ht="33" customHeight="1" x14ac:dyDescent="0.3">
      <c r="A28" s="48">
        <v>25</v>
      </c>
      <c r="B28" s="28" t="s">
        <v>211</v>
      </c>
      <c r="C28" s="77" t="s">
        <v>223</v>
      </c>
      <c r="D28" s="85" t="s">
        <v>422</v>
      </c>
      <c r="E28" s="85" t="s">
        <v>184</v>
      </c>
      <c r="F28" s="20" t="s">
        <v>1396</v>
      </c>
      <c r="G28" s="21" t="s">
        <v>1620</v>
      </c>
      <c r="H28" s="21"/>
      <c r="I28" s="20" t="s">
        <v>1631</v>
      </c>
      <c r="J28" s="21" t="s">
        <v>2139</v>
      </c>
      <c r="K28" s="72" t="s">
        <v>1698</v>
      </c>
      <c r="L28" s="54" t="s">
        <v>197</v>
      </c>
      <c r="M28" s="17">
        <f>VLOOKUP(AG28,'조정계수 2026.02.01'!A:C,3,0)</f>
        <v>0.7</v>
      </c>
      <c r="N28" s="50">
        <v>16</v>
      </c>
      <c r="O28" s="50">
        <v>1</v>
      </c>
      <c r="P28" s="50">
        <v>17</v>
      </c>
      <c r="Q28" s="51">
        <v>60</v>
      </c>
      <c r="R28" s="51" t="s">
        <v>735</v>
      </c>
      <c r="S28" s="65" t="s">
        <v>735</v>
      </c>
      <c r="T28" s="43">
        <f t="shared" si="0"/>
        <v>50490</v>
      </c>
      <c r="U28" s="44">
        <f t="shared" si="1"/>
        <v>18682</v>
      </c>
      <c r="V28" s="44">
        <f t="shared" si="2"/>
        <v>31808</v>
      </c>
      <c r="W28" s="45">
        <f t="shared" si="3"/>
        <v>22216</v>
      </c>
      <c r="X28" s="45">
        <f t="shared" si="4"/>
        <v>28274</v>
      </c>
      <c r="Y28" s="46">
        <f t="shared" si="5"/>
        <v>36353</v>
      </c>
      <c r="Z28" s="46">
        <f t="shared" si="6"/>
        <v>14137</v>
      </c>
      <c r="AA28" s="21" t="s">
        <v>1750</v>
      </c>
      <c r="AB28" s="21" t="s">
        <v>1751</v>
      </c>
      <c r="AC28" s="21" t="s">
        <v>1752</v>
      </c>
      <c r="AD28" s="91" t="s">
        <v>1753</v>
      </c>
      <c r="AE28" s="54" t="s">
        <v>426</v>
      </c>
      <c r="AF28" s="54" t="s">
        <v>327</v>
      </c>
      <c r="AG28" s="17" t="str">
        <f t="shared" si="7"/>
        <v>020103</v>
      </c>
      <c r="AH28" s="54" t="s">
        <v>1120</v>
      </c>
      <c r="AI28" s="20" t="s">
        <v>1675</v>
      </c>
      <c r="BK28" s="21">
        <v>3000</v>
      </c>
      <c r="BL28" s="21">
        <v>6</v>
      </c>
      <c r="BM28" s="21" t="s">
        <v>2458</v>
      </c>
    </row>
    <row r="29" spans="1:65" s="42" customFormat="1" ht="33" customHeight="1" x14ac:dyDescent="0.3">
      <c r="A29" s="48">
        <v>26</v>
      </c>
      <c r="B29" s="28" t="s">
        <v>211</v>
      </c>
      <c r="C29" s="77" t="s">
        <v>223</v>
      </c>
      <c r="D29" s="85" t="s">
        <v>1730</v>
      </c>
      <c r="E29" s="85" t="s">
        <v>1729</v>
      </c>
      <c r="F29" s="20" t="s">
        <v>1396</v>
      </c>
      <c r="G29" s="21" t="s">
        <v>1620</v>
      </c>
      <c r="H29" s="21"/>
      <c r="I29" s="20" t="s">
        <v>1632</v>
      </c>
      <c r="J29" s="21" t="s">
        <v>2140</v>
      </c>
      <c r="K29" s="72" t="s">
        <v>1697</v>
      </c>
      <c r="L29" s="54" t="s">
        <v>197</v>
      </c>
      <c r="M29" s="17">
        <f>VLOOKUP(AG29,'조정계수 2026.02.01'!A:C,3,0)</f>
        <v>0.8</v>
      </c>
      <c r="N29" s="50">
        <v>16</v>
      </c>
      <c r="O29" s="50">
        <v>1</v>
      </c>
      <c r="P29" s="50">
        <v>17</v>
      </c>
      <c r="Q29" s="51">
        <v>60</v>
      </c>
      <c r="R29" s="51" t="s">
        <v>735</v>
      </c>
      <c r="S29" s="65" t="s">
        <v>735</v>
      </c>
      <c r="T29" s="43">
        <f t="shared" si="0"/>
        <v>50490</v>
      </c>
      <c r="U29" s="44">
        <f t="shared" si="1"/>
        <v>14138</v>
      </c>
      <c r="V29" s="44">
        <f t="shared" si="2"/>
        <v>36352</v>
      </c>
      <c r="W29" s="45">
        <f t="shared" si="3"/>
        <v>18177</v>
      </c>
      <c r="X29" s="45">
        <f t="shared" si="4"/>
        <v>32313</v>
      </c>
      <c r="Y29" s="46">
        <f t="shared" si="5"/>
        <v>34334</v>
      </c>
      <c r="Z29" s="46">
        <f t="shared" si="6"/>
        <v>16156</v>
      </c>
      <c r="AA29" s="21" t="s">
        <v>1754</v>
      </c>
      <c r="AB29" s="21" t="s">
        <v>1755</v>
      </c>
      <c r="AC29" s="21" t="s">
        <v>1756</v>
      </c>
      <c r="AD29" s="91" t="s">
        <v>1757</v>
      </c>
      <c r="AE29" s="54" t="s">
        <v>426</v>
      </c>
      <c r="AF29" s="54" t="s">
        <v>1689</v>
      </c>
      <c r="AG29" s="17" t="str">
        <f t="shared" si="7"/>
        <v>200102</v>
      </c>
      <c r="AH29" s="54" t="s">
        <v>1678</v>
      </c>
      <c r="AI29" s="20" t="s">
        <v>1675</v>
      </c>
      <c r="BK29" s="21">
        <v>2500</v>
      </c>
      <c r="BL29" s="21">
        <v>5</v>
      </c>
      <c r="BM29" s="21" t="s">
        <v>2459</v>
      </c>
    </row>
    <row r="30" spans="1:65" s="42" customFormat="1" ht="33" customHeight="1" x14ac:dyDescent="0.3">
      <c r="A30" s="48">
        <v>27</v>
      </c>
      <c r="B30" s="28" t="s">
        <v>211</v>
      </c>
      <c r="C30" s="77" t="s">
        <v>223</v>
      </c>
      <c r="D30" s="85" t="s">
        <v>422</v>
      </c>
      <c r="E30" s="85" t="s">
        <v>184</v>
      </c>
      <c r="F30" s="20" t="s">
        <v>1396</v>
      </c>
      <c r="G30" s="21" t="s">
        <v>1620</v>
      </c>
      <c r="H30" s="21"/>
      <c r="I30" s="20" t="s">
        <v>1633</v>
      </c>
      <c r="J30" s="21" t="s">
        <v>2141</v>
      </c>
      <c r="K30" s="72" t="s">
        <v>1695</v>
      </c>
      <c r="L30" s="54" t="s">
        <v>197</v>
      </c>
      <c r="M30" s="17">
        <f>VLOOKUP(AG30,'조정계수 2026.02.01'!A:C,3,0)</f>
        <v>0.7</v>
      </c>
      <c r="N30" s="50">
        <v>10</v>
      </c>
      <c r="O30" s="50">
        <v>1</v>
      </c>
      <c r="P30" s="50">
        <v>11</v>
      </c>
      <c r="Q30" s="51">
        <v>60</v>
      </c>
      <c r="R30" s="51" t="s">
        <v>735</v>
      </c>
      <c r="S30" s="65" t="s">
        <v>735</v>
      </c>
      <c r="T30" s="43">
        <f t="shared" si="0"/>
        <v>32670</v>
      </c>
      <c r="U30" s="44">
        <f t="shared" si="1"/>
        <v>12088</v>
      </c>
      <c r="V30" s="44">
        <f t="shared" si="2"/>
        <v>20582</v>
      </c>
      <c r="W30" s="45">
        <f t="shared" si="3"/>
        <v>14375</v>
      </c>
      <c r="X30" s="45">
        <f t="shared" si="4"/>
        <v>18295</v>
      </c>
      <c r="Y30" s="46">
        <f t="shared" si="5"/>
        <v>23523</v>
      </c>
      <c r="Z30" s="46">
        <f t="shared" si="6"/>
        <v>9147</v>
      </c>
      <c r="AA30" s="21" t="s">
        <v>1758</v>
      </c>
      <c r="AB30" s="21" t="s">
        <v>1759</v>
      </c>
      <c r="AC30" s="21" t="s">
        <v>1760</v>
      </c>
      <c r="AD30" s="91" t="s">
        <v>1761</v>
      </c>
      <c r="AE30" s="54" t="s">
        <v>425</v>
      </c>
      <c r="AF30" s="54" t="s">
        <v>327</v>
      </c>
      <c r="AG30" s="17" t="str">
        <f t="shared" si="7"/>
        <v>020103</v>
      </c>
      <c r="AH30" s="54" t="s">
        <v>1120</v>
      </c>
      <c r="AI30" s="20" t="s">
        <v>1675</v>
      </c>
      <c r="BK30" s="21">
        <v>3000</v>
      </c>
      <c r="BL30" s="21">
        <v>6</v>
      </c>
      <c r="BM30" s="21" t="s">
        <v>2460</v>
      </c>
    </row>
    <row r="31" spans="1:65" s="42" customFormat="1" ht="33" customHeight="1" x14ac:dyDescent="0.3">
      <c r="A31" s="48">
        <v>28</v>
      </c>
      <c r="B31" s="28" t="s">
        <v>211</v>
      </c>
      <c r="C31" s="77" t="s">
        <v>223</v>
      </c>
      <c r="D31" s="85" t="s">
        <v>1731</v>
      </c>
      <c r="E31" s="85" t="s">
        <v>217</v>
      </c>
      <c r="F31" s="20" t="s">
        <v>1396</v>
      </c>
      <c r="G31" s="21" t="s">
        <v>1620</v>
      </c>
      <c r="H31" s="21"/>
      <c r="I31" s="20" t="s">
        <v>1634</v>
      </c>
      <c r="J31" s="21" t="s">
        <v>2142</v>
      </c>
      <c r="K31" s="72" t="s">
        <v>1696</v>
      </c>
      <c r="L31" s="54" t="s">
        <v>197</v>
      </c>
      <c r="M31" s="17">
        <f>VLOOKUP(AG31,'조정계수 2026.02.01'!A:C,3,0)</f>
        <v>0.8</v>
      </c>
      <c r="N31" s="50">
        <v>16</v>
      </c>
      <c r="O31" s="50">
        <v>1</v>
      </c>
      <c r="P31" s="50">
        <v>17</v>
      </c>
      <c r="Q31" s="51">
        <v>60</v>
      </c>
      <c r="R31" s="51" t="s">
        <v>735</v>
      </c>
      <c r="S31" s="65" t="s">
        <v>735</v>
      </c>
      <c r="T31" s="43">
        <f t="shared" si="0"/>
        <v>50490</v>
      </c>
      <c r="U31" s="44">
        <f t="shared" si="1"/>
        <v>14138</v>
      </c>
      <c r="V31" s="44">
        <f t="shared" si="2"/>
        <v>36352</v>
      </c>
      <c r="W31" s="45">
        <f t="shared" si="3"/>
        <v>18177</v>
      </c>
      <c r="X31" s="45">
        <f t="shared" si="4"/>
        <v>32313</v>
      </c>
      <c r="Y31" s="46">
        <f t="shared" si="5"/>
        <v>34334</v>
      </c>
      <c r="Z31" s="46">
        <f t="shared" si="6"/>
        <v>16156</v>
      </c>
      <c r="AA31" s="21" t="s">
        <v>1762</v>
      </c>
      <c r="AB31" s="21" t="s">
        <v>1763</v>
      </c>
      <c r="AC31" s="21" t="s">
        <v>1764</v>
      </c>
      <c r="AD31" s="91" t="s">
        <v>1765</v>
      </c>
      <c r="AE31" s="54" t="s">
        <v>426</v>
      </c>
      <c r="AF31" s="54" t="s">
        <v>241</v>
      </c>
      <c r="AG31" s="17" t="str">
        <f t="shared" si="7"/>
        <v>020302</v>
      </c>
      <c r="AH31" s="54" t="s">
        <v>368</v>
      </c>
      <c r="AI31" s="20" t="s">
        <v>1675</v>
      </c>
      <c r="BK31" s="21">
        <v>3000</v>
      </c>
      <c r="BL31" s="21">
        <v>6</v>
      </c>
      <c r="BM31" s="21" t="s">
        <v>2461</v>
      </c>
    </row>
    <row r="32" spans="1:65" s="42" customFormat="1" ht="33" customHeight="1" x14ac:dyDescent="0.3">
      <c r="A32" s="48">
        <v>29</v>
      </c>
      <c r="B32" s="28" t="s">
        <v>211</v>
      </c>
      <c r="C32" s="77" t="s">
        <v>223</v>
      </c>
      <c r="D32" s="85" t="s">
        <v>201</v>
      </c>
      <c r="E32" s="85" t="s">
        <v>572</v>
      </c>
      <c r="F32" s="20" t="s">
        <v>1397</v>
      </c>
      <c r="G32" s="21" t="s">
        <v>1620</v>
      </c>
      <c r="H32" s="21"/>
      <c r="I32" s="20" t="s">
        <v>1635</v>
      </c>
      <c r="J32" s="21" t="s">
        <v>2143</v>
      </c>
      <c r="K32" s="72" t="s">
        <v>1699</v>
      </c>
      <c r="L32" s="54" t="s">
        <v>197</v>
      </c>
      <c r="M32" s="17">
        <f>VLOOKUP(AG32,'조정계수 2026.02.01'!A:C,3,0)</f>
        <v>0.8</v>
      </c>
      <c r="N32" s="50">
        <v>8</v>
      </c>
      <c r="O32" s="50">
        <v>1</v>
      </c>
      <c r="P32" s="50">
        <v>9</v>
      </c>
      <c r="Q32" s="51">
        <v>60</v>
      </c>
      <c r="R32" s="51" t="s">
        <v>735</v>
      </c>
      <c r="S32" s="65" t="s">
        <v>735</v>
      </c>
      <c r="T32" s="43">
        <f t="shared" si="0"/>
        <v>26730</v>
      </c>
      <c r="U32" s="44">
        <f t="shared" si="1"/>
        <v>7485</v>
      </c>
      <c r="V32" s="44">
        <f t="shared" si="2"/>
        <v>19245</v>
      </c>
      <c r="W32" s="45">
        <f t="shared" si="3"/>
        <v>9623</v>
      </c>
      <c r="X32" s="45">
        <f t="shared" si="4"/>
        <v>17107</v>
      </c>
      <c r="Y32" s="46">
        <f t="shared" si="5"/>
        <v>18177</v>
      </c>
      <c r="Z32" s="46">
        <f t="shared" si="6"/>
        <v>8553</v>
      </c>
      <c r="AA32" s="21" t="s">
        <v>1766</v>
      </c>
      <c r="AB32" s="21" t="s">
        <v>1767</v>
      </c>
      <c r="AC32" s="21" t="s">
        <v>1768</v>
      </c>
      <c r="AD32" s="91" t="s">
        <v>1769</v>
      </c>
      <c r="AE32" s="54" t="s">
        <v>425</v>
      </c>
      <c r="AF32" s="54" t="s">
        <v>245</v>
      </c>
      <c r="AG32" s="17" t="str">
        <f t="shared" si="7"/>
        <v>040301</v>
      </c>
      <c r="AH32" s="54" t="s">
        <v>1137</v>
      </c>
      <c r="AI32" s="20" t="s">
        <v>1675</v>
      </c>
      <c r="BK32" s="21">
        <v>3000</v>
      </c>
      <c r="BL32" s="21">
        <v>6</v>
      </c>
      <c r="BM32" s="21" t="s">
        <v>2462</v>
      </c>
    </row>
    <row r="33" spans="1:65" s="42" customFormat="1" ht="33" customHeight="1" x14ac:dyDescent="0.3">
      <c r="A33" s="48">
        <v>30</v>
      </c>
      <c r="B33" s="28" t="s">
        <v>211</v>
      </c>
      <c r="C33" s="77" t="s">
        <v>223</v>
      </c>
      <c r="D33" s="85" t="s">
        <v>422</v>
      </c>
      <c r="E33" s="85" t="s">
        <v>208</v>
      </c>
      <c r="F33" s="20" t="s">
        <v>1397</v>
      </c>
      <c r="G33" s="21" t="s">
        <v>1620</v>
      </c>
      <c r="H33" s="21"/>
      <c r="I33" s="20" t="s">
        <v>1636</v>
      </c>
      <c r="J33" s="21" t="s">
        <v>2144</v>
      </c>
      <c r="K33" s="72" t="s">
        <v>1909</v>
      </c>
      <c r="L33" s="54" t="s">
        <v>197</v>
      </c>
      <c r="M33" s="50">
        <v>1</v>
      </c>
      <c r="N33" s="50">
        <v>16</v>
      </c>
      <c r="O33" s="50">
        <v>1</v>
      </c>
      <c r="P33" s="50">
        <v>17</v>
      </c>
      <c r="Q33" s="51">
        <v>60</v>
      </c>
      <c r="R33" s="51" t="s">
        <v>735</v>
      </c>
      <c r="S33" s="65" t="s">
        <v>735</v>
      </c>
      <c r="T33" s="43">
        <f t="shared" si="0"/>
        <v>50490</v>
      </c>
      <c r="U33" s="44">
        <f t="shared" si="1"/>
        <v>5049</v>
      </c>
      <c r="V33" s="44">
        <f t="shared" si="2"/>
        <v>45441</v>
      </c>
      <c r="W33" s="45">
        <f t="shared" si="3"/>
        <v>10098</v>
      </c>
      <c r="X33" s="45">
        <f t="shared" si="4"/>
        <v>40392</v>
      </c>
      <c r="Y33" s="46">
        <f t="shared" si="5"/>
        <v>30294</v>
      </c>
      <c r="Z33" s="46">
        <f t="shared" si="6"/>
        <v>20196</v>
      </c>
      <c r="AA33" s="21" t="s">
        <v>1770</v>
      </c>
      <c r="AB33" s="21" t="s">
        <v>1771</v>
      </c>
      <c r="AC33" s="21" t="s">
        <v>1772</v>
      </c>
      <c r="AD33" s="91" t="s">
        <v>1773</v>
      </c>
      <c r="AE33" s="54" t="s">
        <v>425</v>
      </c>
      <c r="AF33" s="54" t="s">
        <v>243</v>
      </c>
      <c r="AG33" s="17" t="str">
        <f t="shared" si="7"/>
        <v>100301</v>
      </c>
      <c r="AH33" s="54" t="s">
        <v>1679</v>
      </c>
      <c r="AI33" s="20" t="s">
        <v>1675</v>
      </c>
      <c r="BK33" s="21">
        <v>2000</v>
      </c>
      <c r="BL33" s="21">
        <v>4</v>
      </c>
      <c r="BM33" s="21" t="s">
        <v>2463</v>
      </c>
    </row>
    <row r="34" spans="1:65" s="42" customFormat="1" ht="33" customHeight="1" x14ac:dyDescent="0.3">
      <c r="A34" s="48">
        <v>31</v>
      </c>
      <c r="B34" s="28" t="s">
        <v>211</v>
      </c>
      <c r="C34" s="77" t="s">
        <v>223</v>
      </c>
      <c r="D34" s="85" t="s">
        <v>1730</v>
      </c>
      <c r="E34" s="85" t="s">
        <v>662</v>
      </c>
      <c r="F34" s="20" t="s">
        <v>1396</v>
      </c>
      <c r="G34" s="21" t="s">
        <v>1620</v>
      </c>
      <c r="H34" s="21"/>
      <c r="I34" s="20" t="s">
        <v>1637</v>
      </c>
      <c r="J34" s="21" t="s">
        <v>2145</v>
      </c>
      <c r="K34" s="72" t="s">
        <v>1700</v>
      </c>
      <c r="L34" s="54" t="s">
        <v>197</v>
      </c>
      <c r="M34" s="50">
        <v>1</v>
      </c>
      <c r="N34" s="50">
        <v>20</v>
      </c>
      <c r="O34" s="50">
        <v>1</v>
      </c>
      <c r="P34" s="50">
        <v>21</v>
      </c>
      <c r="Q34" s="51">
        <v>60</v>
      </c>
      <c r="R34" s="51" t="s">
        <v>735</v>
      </c>
      <c r="S34" s="65" t="s">
        <v>735</v>
      </c>
      <c r="T34" s="43">
        <f t="shared" si="0"/>
        <v>62370</v>
      </c>
      <c r="U34" s="44">
        <f t="shared" si="1"/>
        <v>6237</v>
      </c>
      <c r="V34" s="44">
        <f t="shared" si="2"/>
        <v>56133</v>
      </c>
      <c r="W34" s="45">
        <f t="shared" si="3"/>
        <v>12474</v>
      </c>
      <c r="X34" s="45">
        <f t="shared" si="4"/>
        <v>49896</v>
      </c>
      <c r="Y34" s="46">
        <f t="shared" si="5"/>
        <v>37422</v>
      </c>
      <c r="Z34" s="46">
        <f t="shared" si="6"/>
        <v>24948</v>
      </c>
      <c r="AA34" s="21" t="s">
        <v>1774</v>
      </c>
      <c r="AB34" s="21" t="s">
        <v>1775</v>
      </c>
      <c r="AC34" s="21" t="s">
        <v>1776</v>
      </c>
      <c r="AD34" s="91" t="s">
        <v>1777</v>
      </c>
      <c r="AE34" s="54" t="s">
        <v>426</v>
      </c>
      <c r="AF34" s="54" t="s">
        <v>1690</v>
      </c>
      <c r="AG34" s="17" t="str">
        <f t="shared" si="7"/>
        <v>200108</v>
      </c>
      <c r="AH34" s="54" t="s">
        <v>333</v>
      </c>
      <c r="AI34" s="20" t="s">
        <v>1675</v>
      </c>
      <c r="BK34" s="21">
        <v>3000</v>
      </c>
      <c r="BL34" s="21">
        <v>6</v>
      </c>
      <c r="BM34" s="21" t="s">
        <v>2464</v>
      </c>
    </row>
    <row r="35" spans="1:65" s="42" customFormat="1" ht="33" customHeight="1" x14ac:dyDescent="0.3">
      <c r="A35" s="48">
        <v>32</v>
      </c>
      <c r="B35" s="28" t="s">
        <v>211</v>
      </c>
      <c r="C35" s="77" t="s">
        <v>223</v>
      </c>
      <c r="D35" s="85" t="s">
        <v>422</v>
      </c>
      <c r="E35" s="85" t="s">
        <v>184</v>
      </c>
      <c r="F35" s="20" t="s">
        <v>1396</v>
      </c>
      <c r="G35" s="21" t="s">
        <v>1620</v>
      </c>
      <c r="H35" s="21"/>
      <c r="I35" s="20" t="s">
        <v>1638</v>
      </c>
      <c r="J35" s="21" t="s">
        <v>2146</v>
      </c>
      <c r="K35" s="72" t="s">
        <v>1668</v>
      </c>
      <c r="L35" s="54" t="s">
        <v>197</v>
      </c>
      <c r="M35" s="17">
        <f>VLOOKUP(AG35,'조정계수 2026.02.01'!A:C,3,0)</f>
        <v>0.7</v>
      </c>
      <c r="N35" s="50">
        <v>12</v>
      </c>
      <c r="O35" s="50">
        <v>1</v>
      </c>
      <c r="P35" s="50">
        <v>13</v>
      </c>
      <c r="Q35" s="51">
        <v>60</v>
      </c>
      <c r="R35" s="51" t="s">
        <v>735</v>
      </c>
      <c r="S35" s="65" t="s">
        <v>735</v>
      </c>
      <c r="T35" s="43">
        <f t="shared" si="0"/>
        <v>38610</v>
      </c>
      <c r="U35" s="44">
        <f t="shared" si="1"/>
        <v>14286</v>
      </c>
      <c r="V35" s="44">
        <f t="shared" si="2"/>
        <v>24324</v>
      </c>
      <c r="W35" s="45">
        <f t="shared" si="3"/>
        <v>16989</v>
      </c>
      <c r="X35" s="45">
        <f t="shared" si="4"/>
        <v>21621</v>
      </c>
      <c r="Y35" s="46">
        <f t="shared" si="5"/>
        <v>27800</v>
      </c>
      <c r="Z35" s="46">
        <f t="shared" si="6"/>
        <v>10810</v>
      </c>
      <c r="AA35" s="21" t="s">
        <v>1778</v>
      </c>
      <c r="AB35" s="21" t="s">
        <v>1779</v>
      </c>
      <c r="AC35" s="21" t="s">
        <v>1780</v>
      </c>
      <c r="AD35" s="91" t="s">
        <v>1781</v>
      </c>
      <c r="AE35" s="54" t="s">
        <v>425</v>
      </c>
      <c r="AF35" s="54" t="s">
        <v>234</v>
      </c>
      <c r="AG35" s="17" t="str">
        <f t="shared" si="7"/>
        <v>200101</v>
      </c>
      <c r="AH35" s="54" t="s">
        <v>1680</v>
      </c>
      <c r="AI35" s="20" t="s">
        <v>1675</v>
      </c>
      <c r="BK35" s="21">
        <v>3000</v>
      </c>
      <c r="BL35" s="21">
        <v>6</v>
      </c>
      <c r="BM35" s="21" t="s">
        <v>2465</v>
      </c>
    </row>
    <row r="36" spans="1:65" s="42" customFormat="1" ht="33" customHeight="1" x14ac:dyDescent="0.3">
      <c r="A36" s="48">
        <v>33</v>
      </c>
      <c r="B36" s="28" t="s">
        <v>211</v>
      </c>
      <c r="C36" s="77" t="s">
        <v>223</v>
      </c>
      <c r="D36" s="85" t="s">
        <v>422</v>
      </c>
      <c r="E36" s="85" t="s">
        <v>1732</v>
      </c>
      <c r="F36" s="20" t="s">
        <v>1396</v>
      </c>
      <c r="G36" s="21" t="s">
        <v>1620</v>
      </c>
      <c r="H36" s="21"/>
      <c r="I36" s="20" t="s">
        <v>1639</v>
      </c>
      <c r="J36" s="21" t="s">
        <v>2147</v>
      </c>
      <c r="K36" s="72" t="s">
        <v>1669</v>
      </c>
      <c r="L36" s="54" t="s">
        <v>197</v>
      </c>
      <c r="M36" s="17">
        <f>VLOOKUP(AG36,'조정계수 2026.02.01'!A:C,3,0)</f>
        <v>0.7</v>
      </c>
      <c r="N36" s="50">
        <v>10</v>
      </c>
      <c r="O36" s="50">
        <v>1</v>
      </c>
      <c r="P36" s="50">
        <v>11</v>
      </c>
      <c r="Q36" s="51">
        <v>60</v>
      </c>
      <c r="R36" s="51" t="s">
        <v>735</v>
      </c>
      <c r="S36" s="65" t="s">
        <v>735</v>
      </c>
      <c r="T36" s="43">
        <f t="shared" ref="T36:T67" si="8">IF(L36="A",6160,IF(L36="B",4180,IF(L36="C",2970,0)))*P36</f>
        <v>32670</v>
      </c>
      <c r="U36" s="44">
        <f t="shared" ref="U36:U67" si="9">T36-V36</f>
        <v>12088</v>
      </c>
      <c r="V36" s="44">
        <f t="shared" ref="V36:V67" si="10">ROUNDDOWN(IF(L36="A",6160,IF(L36="B",4180,IF(L36="C",2970,0)))*P36*M36*IF(F36="직무법정",0.5,IF(F36="외국어과정",0.5,0.9)),0)</f>
        <v>20582</v>
      </c>
      <c r="W36" s="45">
        <f t="shared" ref="W36:W67" si="11">T36-X36</f>
        <v>14375</v>
      </c>
      <c r="X36" s="45">
        <f t="shared" ref="X36:X67" si="12">ROUNDDOWN(IF(L36="A",6160,IF(L36="B",4180,IF(L36="C",2970,0)))*P36*M36*IF(F36="직무법정",0.4,IF(F36="외국어과정",0.4,0.8)),0)</f>
        <v>18295</v>
      </c>
      <c r="Y36" s="46">
        <f t="shared" ref="Y36:Y67" si="13">T36-Z36</f>
        <v>23523</v>
      </c>
      <c r="Z36" s="46">
        <f t="shared" ref="Z36:Z67" si="14">ROUNDDOWN(IF(L36="A",6160,IF(L36="B",4180,IF(L36="C",2970,0)))*P36*M36*IF(F36="직무법정",0.2,IF(F36="외국어과정",0.2,0.4)),0)</f>
        <v>9147</v>
      </c>
      <c r="AA36" s="21" t="s">
        <v>1782</v>
      </c>
      <c r="AB36" s="21" t="s">
        <v>1783</v>
      </c>
      <c r="AC36" s="21" t="s">
        <v>1784</v>
      </c>
      <c r="AD36" s="91" t="s">
        <v>1785</v>
      </c>
      <c r="AE36" s="54" t="s">
        <v>426</v>
      </c>
      <c r="AF36" s="54" t="s">
        <v>258</v>
      </c>
      <c r="AG36" s="17" t="str">
        <f t="shared" ref="AG36:AG67" si="15">LEFT(AF36,6)</f>
        <v>020101</v>
      </c>
      <c r="AH36" s="54" t="s">
        <v>1120</v>
      </c>
      <c r="AI36" s="20" t="s">
        <v>1675</v>
      </c>
      <c r="BK36" s="21">
        <v>3000</v>
      </c>
      <c r="BL36" s="21">
        <v>6</v>
      </c>
      <c r="BM36" s="21" t="s">
        <v>2466</v>
      </c>
    </row>
    <row r="37" spans="1:65" s="42" customFormat="1" ht="33" customHeight="1" x14ac:dyDescent="0.3">
      <c r="A37" s="48">
        <v>34</v>
      </c>
      <c r="B37" s="28" t="s">
        <v>211</v>
      </c>
      <c r="C37" s="77" t="s">
        <v>223</v>
      </c>
      <c r="D37" s="85" t="s">
        <v>422</v>
      </c>
      <c r="E37" s="85" t="s">
        <v>1732</v>
      </c>
      <c r="F37" s="20" t="s">
        <v>1396</v>
      </c>
      <c r="G37" s="21" t="s">
        <v>1620</v>
      </c>
      <c r="H37" s="21"/>
      <c r="I37" s="20" t="s">
        <v>1640</v>
      </c>
      <c r="J37" s="21" t="s">
        <v>2148</v>
      </c>
      <c r="K37" s="72" t="s">
        <v>1887</v>
      </c>
      <c r="L37" s="54" t="s">
        <v>197</v>
      </c>
      <c r="M37" s="17">
        <f>VLOOKUP(AG37,'조정계수 2026.02.01'!A:C,3,0)</f>
        <v>0.7</v>
      </c>
      <c r="N37" s="50">
        <v>10</v>
      </c>
      <c r="O37" s="50">
        <v>1</v>
      </c>
      <c r="P37" s="50">
        <v>11</v>
      </c>
      <c r="Q37" s="51">
        <v>60</v>
      </c>
      <c r="R37" s="51" t="s">
        <v>735</v>
      </c>
      <c r="S37" s="65" t="s">
        <v>735</v>
      </c>
      <c r="T37" s="43">
        <f t="shared" si="8"/>
        <v>32670</v>
      </c>
      <c r="U37" s="44">
        <f t="shared" si="9"/>
        <v>12088</v>
      </c>
      <c r="V37" s="44">
        <f t="shared" si="10"/>
        <v>20582</v>
      </c>
      <c r="W37" s="45">
        <f t="shared" si="11"/>
        <v>14375</v>
      </c>
      <c r="X37" s="45">
        <f t="shared" si="12"/>
        <v>18295</v>
      </c>
      <c r="Y37" s="46">
        <f t="shared" si="13"/>
        <v>23523</v>
      </c>
      <c r="Z37" s="46">
        <f t="shared" si="14"/>
        <v>9147</v>
      </c>
      <c r="AA37" s="21" t="s">
        <v>1786</v>
      </c>
      <c r="AB37" s="21" t="s">
        <v>1787</v>
      </c>
      <c r="AC37" s="21" t="s">
        <v>1788</v>
      </c>
      <c r="AD37" s="91" t="s">
        <v>1789</v>
      </c>
      <c r="AE37" s="54" t="s">
        <v>425</v>
      </c>
      <c r="AF37" s="54" t="s">
        <v>257</v>
      </c>
      <c r="AG37" s="17" t="str">
        <f t="shared" si="15"/>
        <v>020203</v>
      </c>
      <c r="AH37" s="54" t="s">
        <v>1120</v>
      </c>
      <c r="AI37" s="20" t="s">
        <v>1675</v>
      </c>
      <c r="BK37" s="21">
        <v>3000</v>
      </c>
      <c r="BL37" s="21">
        <v>6</v>
      </c>
      <c r="BM37" s="21" t="s">
        <v>2467</v>
      </c>
    </row>
    <row r="38" spans="1:65" s="42" customFormat="1" ht="33" customHeight="1" x14ac:dyDescent="0.3">
      <c r="A38" s="48">
        <v>35</v>
      </c>
      <c r="B38" s="28" t="s">
        <v>211</v>
      </c>
      <c r="C38" s="77" t="s">
        <v>223</v>
      </c>
      <c r="D38" s="85" t="s">
        <v>1730</v>
      </c>
      <c r="E38" s="85" t="s">
        <v>1729</v>
      </c>
      <c r="F38" s="20" t="s">
        <v>1396</v>
      </c>
      <c r="G38" s="21" t="s">
        <v>1620</v>
      </c>
      <c r="H38" s="21"/>
      <c r="I38" s="20" t="s">
        <v>1641</v>
      </c>
      <c r="J38" s="21" t="s">
        <v>2149</v>
      </c>
      <c r="K38" s="72" t="s">
        <v>1888</v>
      </c>
      <c r="L38" s="54" t="s">
        <v>197</v>
      </c>
      <c r="M38" s="17">
        <f>VLOOKUP(AG38,'조정계수 2026.02.01'!A:C,3,0)</f>
        <v>0.7</v>
      </c>
      <c r="N38" s="50">
        <v>24</v>
      </c>
      <c r="O38" s="50">
        <v>1</v>
      </c>
      <c r="P38" s="50">
        <v>25</v>
      </c>
      <c r="Q38" s="51">
        <v>60</v>
      </c>
      <c r="R38" s="51" t="s">
        <v>735</v>
      </c>
      <c r="S38" s="65" t="s">
        <v>735</v>
      </c>
      <c r="T38" s="43">
        <f t="shared" si="8"/>
        <v>74250</v>
      </c>
      <c r="U38" s="44">
        <f t="shared" si="9"/>
        <v>27473</v>
      </c>
      <c r="V38" s="44">
        <f t="shared" si="10"/>
        <v>46777</v>
      </c>
      <c r="W38" s="45">
        <f t="shared" si="11"/>
        <v>32670</v>
      </c>
      <c r="X38" s="45">
        <f t="shared" si="12"/>
        <v>41580</v>
      </c>
      <c r="Y38" s="46">
        <f t="shared" si="13"/>
        <v>53460</v>
      </c>
      <c r="Z38" s="46">
        <f t="shared" si="14"/>
        <v>20790</v>
      </c>
      <c r="AA38" s="21" t="s">
        <v>1790</v>
      </c>
      <c r="AB38" s="21" t="s">
        <v>1791</v>
      </c>
      <c r="AC38" s="21" t="s">
        <v>1792</v>
      </c>
      <c r="AD38" s="91" t="s">
        <v>1793</v>
      </c>
      <c r="AE38" s="54" t="s">
        <v>426</v>
      </c>
      <c r="AF38" s="54" t="s">
        <v>249</v>
      </c>
      <c r="AG38" s="17" t="str">
        <f t="shared" si="15"/>
        <v>200101</v>
      </c>
      <c r="AH38" s="54" t="s">
        <v>1678</v>
      </c>
      <c r="AI38" s="20" t="s">
        <v>1675</v>
      </c>
      <c r="BK38" s="21">
        <v>3000</v>
      </c>
      <c r="BL38" s="21">
        <v>6</v>
      </c>
      <c r="BM38" s="21" t="s">
        <v>2468</v>
      </c>
    </row>
    <row r="39" spans="1:65" s="42" customFormat="1" ht="33" customHeight="1" x14ac:dyDescent="0.3">
      <c r="A39" s="48">
        <v>36</v>
      </c>
      <c r="B39" s="28" t="s">
        <v>211</v>
      </c>
      <c r="C39" s="77" t="s">
        <v>223</v>
      </c>
      <c r="D39" s="85" t="s">
        <v>1730</v>
      </c>
      <c r="E39" s="85" t="s">
        <v>1729</v>
      </c>
      <c r="F39" s="20" t="s">
        <v>1396</v>
      </c>
      <c r="G39" s="21" t="s">
        <v>1620</v>
      </c>
      <c r="H39" s="21"/>
      <c r="I39" s="20" t="s">
        <v>1642</v>
      </c>
      <c r="J39" s="21" t="s">
        <v>2150</v>
      </c>
      <c r="K39" s="72" t="s">
        <v>1889</v>
      </c>
      <c r="L39" s="54" t="s">
        <v>197</v>
      </c>
      <c r="M39" s="17">
        <f>VLOOKUP(AG39,'조정계수 2026.02.01'!A:C,3,0)</f>
        <v>0.7</v>
      </c>
      <c r="N39" s="50">
        <v>16</v>
      </c>
      <c r="O39" s="50">
        <v>1</v>
      </c>
      <c r="P39" s="50">
        <v>17</v>
      </c>
      <c r="Q39" s="51">
        <v>60</v>
      </c>
      <c r="R39" s="51" t="s">
        <v>735</v>
      </c>
      <c r="S39" s="65" t="s">
        <v>735</v>
      </c>
      <c r="T39" s="43">
        <f t="shared" si="8"/>
        <v>50490</v>
      </c>
      <c r="U39" s="44">
        <f t="shared" si="9"/>
        <v>18682</v>
      </c>
      <c r="V39" s="44">
        <f t="shared" si="10"/>
        <v>31808</v>
      </c>
      <c r="W39" s="45">
        <f t="shared" si="11"/>
        <v>22216</v>
      </c>
      <c r="X39" s="45">
        <f t="shared" si="12"/>
        <v>28274</v>
      </c>
      <c r="Y39" s="46">
        <f t="shared" si="13"/>
        <v>36353</v>
      </c>
      <c r="Z39" s="46">
        <f t="shared" si="14"/>
        <v>14137</v>
      </c>
      <c r="AA39" s="21" t="s">
        <v>1794</v>
      </c>
      <c r="AB39" s="21" t="s">
        <v>1795</v>
      </c>
      <c r="AC39" s="21" t="s">
        <v>1796</v>
      </c>
      <c r="AD39" s="91" t="s">
        <v>1797</v>
      </c>
      <c r="AE39" s="54" t="s">
        <v>426</v>
      </c>
      <c r="AF39" s="54" t="s">
        <v>249</v>
      </c>
      <c r="AG39" s="17" t="str">
        <f t="shared" si="15"/>
        <v>200101</v>
      </c>
      <c r="AH39" s="54" t="s">
        <v>1678</v>
      </c>
      <c r="AI39" s="20" t="s">
        <v>1675</v>
      </c>
      <c r="BK39" s="21">
        <v>3000</v>
      </c>
      <c r="BL39" s="21">
        <v>6</v>
      </c>
      <c r="BM39" s="21" t="s">
        <v>2469</v>
      </c>
    </row>
    <row r="40" spans="1:65" s="42" customFormat="1" ht="33" customHeight="1" x14ac:dyDescent="0.3">
      <c r="A40" s="48">
        <v>37</v>
      </c>
      <c r="B40" s="28" t="s">
        <v>211</v>
      </c>
      <c r="C40" s="77" t="s">
        <v>223</v>
      </c>
      <c r="D40" s="85" t="s">
        <v>441</v>
      </c>
      <c r="E40" s="85" t="s">
        <v>435</v>
      </c>
      <c r="F40" s="20" t="s">
        <v>1396</v>
      </c>
      <c r="G40" s="21" t="s">
        <v>1620</v>
      </c>
      <c r="H40" s="21"/>
      <c r="I40" s="20" t="s">
        <v>1643</v>
      </c>
      <c r="J40" s="21" t="s">
        <v>2151</v>
      </c>
      <c r="K40" s="72" t="s">
        <v>1890</v>
      </c>
      <c r="L40" s="54" t="s">
        <v>197</v>
      </c>
      <c r="M40" s="17">
        <f>VLOOKUP(AG40,'조정계수 2026.02.01'!A:C,3,0)</f>
        <v>0.8</v>
      </c>
      <c r="N40" s="50">
        <v>20</v>
      </c>
      <c r="O40" s="50">
        <v>1</v>
      </c>
      <c r="P40" s="50">
        <v>21</v>
      </c>
      <c r="Q40" s="51">
        <v>60</v>
      </c>
      <c r="R40" s="51" t="s">
        <v>735</v>
      </c>
      <c r="S40" s="65" t="s">
        <v>735</v>
      </c>
      <c r="T40" s="43">
        <f t="shared" si="8"/>
        <v>62370</v>
      </c>
      <c r="U40" s="44">
        <f t="shared" si="9"/>
        <v>17464</v>
      </c>
      <c r="V40" s="44">
        <f t="shared" si="10"/>
        <v>44906</v>
      </c>
      <c r="W40" s="45">
        <f t="shared" si="11"/>
        <v>22454</v>
      </c>
      <c r="X40" s="45">
        <f t="shared" si="12"/>
        <v>39916</v>
      </c>
      <c r="Y40" s="46">
        <f t="shared" si="13"/>
        <v>42412</v>
      </c>
      <c r="Z40" s="46">
        <f t="shared" si="14"/>
        <v>19958</v>
      </c>
      <c r="AA40" s="21" t="s">
        <v>1798</v>
      </c>
      <c r="AB40" s="21" t="s">
        <v>1799</v>
      </c>
      <c r="AC40" s="21" t="s">
        <v>1800</v>
      </c>
      <c r="AD40" s="91" t="s">
        <v>1801</v>
      </c>
      <c r="AE40" s="54" t="s">
        <v>426</v>
      </c>
      <c r="AF40" s="54" t="s">
        <v>236</v>
      </c>
      <c r="AG40" s="17" t="str">
        <f t="shared" si="15"/>
        <v>060102</v>
      </c>
      <c r="AH40" s="54" t="s">
        <v>1088</v>
      </c>
      <c r="AI40" s="20" t="s">
        <v>1675</v>
      </c>
      <c r="BK40" s="21">
        <v>3000</v>
      </c>
      <c r="BL40" s="21">
        <v>6</v>
      </c>
      <c r="BM40" s="21" t="s">
        <v>2470</v>
      </c>
    </row>
    <row r="41" spans="1:65" s="42" customFormat="1" ht="33" customHeight="1" x14ac:dyDescent="0.3">
      <c r="A41" s="48">
        <v>38</v>
      </c>
      <c r="B41" s="28" t="s">
        <v>211</v>
      </c>
      <c r="C41" s="77" t="s">
        <v>223</v>
      </c>
      <c r="D41" s="85" t="s">
        <v>1730</v>
      </c>
      <c r="E41" s="85" t="s">
        <v>662</v>
      </c>
      <c r="F41" s="20" t="s">
        <v>1396</v>
      </c>
      <c r="G41" s="21" t="s">
        <v>1620</v>
      </c>
      <c r="H41" s="21"/>
      <c r="I41" s="20" t="s">
        <v>1644</v>
      </c>
      <c r="J41" s="21" t="s">
        <v>2152</v>
      </c>
      <c r="K41" s="72" t="s">
        <v>1891</v>
      </c>
      <c r="L41" s="54" t="s">
        <v>197</v>
      </c>
      <c r="M41" s="50">
        <v>1</v>
      </c>
      <c r="N41" s="50">
        <v>12</v>
      </c>
      <c r="O41" s="50">
        <v>1</v>
      </c>
      <c r="P41" s="50">
        <v>13</v>
      </c>
      <c r="Q41" s="51">
        <v>60</v>
      </c>
      <c r="R41" s="51" t="s">
        <v>735</v>
      </c>
      <c r="S41" s="65" t="s">
        <v>735</v>
      </c>
      <c r="T41" s="43">
        <f t="shared" si="8"/>
        <v>38610</v>
      </c>
      <c r="U41" s="44">
        <f t="shared" si="9"/>
        <v>3861</v>
      </c>
      <c r="V41" s="44">
        <f t="shared" si="10"/>
        <v>34749</v>
      </c>
      <c r="W41" s="45">
        <f t="shared" si="11"/>
        <v>7722</v>
      </c>
      <c r="X41" s="45">
        <f t="shared" si="12"/>
        <v>30888</v>
      </c>
      <c r="Y41" s="46">
        <f t="shared" si="13"/>
        <v>23166</v>
      </c>
      <c r="Z41" s="46">
        <f t="shared" si="14"/>
        <v>15444</v>
      </c>
      <c r="AA41" s="21" t="s">
        <v>1802</v>
      </c>
      <c r="AB41" s="21" t="s">
        <v>1803</v>
      </c>
      <c r="AC41" s="21" t="s">
        <v>1804</v>
      </c>
      <c r="AD41" s="91" t="s">
        <v>1805</v>
      </c>
      <c r="AE41" s="54" t="s">
        <v>426</v>
      </c>
      <c r="AF41" s="54" t="s">
        <v>1691</v>
      </c>
      <c r="AG41" s="17" t="str">
        <f t="shared" si="15"/>
        <v>200108</v>
      </c>
      <c r="AH41" s="54" t="s">
        <v>1120</v>
      </c>
      <c r="AI41" s="20" t="s">
        <v>1675</v>
      </c>
      <c r="BK41" s="21">
        <v>3000</v>
      </c>
      <c r="BL41" s="21">
        <v>6</v>
      </c>
      <c r="BM41" s="21" t="s">
        <v>2471</v>
      </c>
    </row>
    <row r="42" spans="1:65" s="42" customFormat="1" ht="33" customHeight="1" x14ac:dyDescent="0.3">
      <c r="A42" s="48">
        <v>39</v>
      </c>
      <c r="B42" s="28" t="s">
        <v>211</v>
      </c>
      <c r="C42" s="77" t="s">
        <v>223</v>
      </c>
      <c r="D42" s="85" t="s">
        <v>441</v>
      </c>
      <c r="E42" s="85" t="s">
        <v>435</v>
      </c>
      <c r="F42" s="20" t="s">
        <v>1396</v>
      </c>
      <c r="G42" s="21" t="s">
        <v>1620</v>
      </c>
      <c r="H42" s="21"/>
      <c r="I42" s="20" t="s">
        <v>1645</v>
      </c>
      <c r="J42" s="21" t="s">
        <v>2153</v>
      </c>
      <c r="K42" s="72" t="s">
        <v>1892</v>
      </c>
      <c r="L42" s="54" t="s">
        <v>197</v>
      </c>
      <c r="M42" s="17">
        <f>VLOOKUP(AG42,'조정계수 2026.02.01'!A:C,3,0)</f>
        <v>0.8</v>
      </c>
      <c r="N42" s="50">
        <v>30</v>
      </c>
      <c r="O42" s="50">
        <v>1</v>
      </c>
      <c r="P42" s="50">
        <v>31</v>
      </c>
      <c r="Q42" s="51">
        <v>60</v>
      </c>
      <c r="R42" s="51" t="s">
        <v>735</v>
      </c>
      <c r="S42" s="65" t="s">
        <v>735</v>
      </c>
      <c r="T42" s="43">
        <f t="shared" si="8"/>
        <v>92070</v>
      </c>
      <c r="U42" s="44">
        <f t="shared" si="9"/>
        <v>25780</v>
      </c>
      <c r="V42" s="44">
        <f t="shared" si="10"/>
        <v>66290</v>
      </c>
      <c r="W42" s="45">
        <f t="shared" si="11"/>
        <v>33146</v>
      </c>
      <c r="X42" s="45">
        <f t="shared" si="12"/>
        <v>58924</v>
      </c>
      <c r="Y42" s="46">
        <f t="shared" si="13"/>
        <v>62608</v>
      </c>
      <c r="Z42" s="46">
        <f t="shared" si="14"/>
        <v>29462</v>
      </c>
      <c r="AA42" s="21" t="s">
        <v>1806</v>
      </c>
      <c r="AB42" s="21" t="s">
        <v>1294</v>
      </c>
      <c r="AC42" s="21" t="s">
        <v>1807</v>
      </c>
      <c r="AD42" s="91" t="s">
        <v>1808</v>
      </c>
      <c r="AE42" s="54" t="s">
        <v>426</v>
      </c>
      <c r="AF42" s="54" t="s">
        <v>240</v>
      </c>
      <c r="AG42" s="17" t="str">
        <f t="shared" si="15"/>
        <v>060102</v>
      </c>
      <c r="AH42" s="54" t="s">
        <v>1088</v>
      </c>
      <c r="AI42" s="20" t="s">
        <v>1675</v>
      </c>
      <c r="BK42" s="21">
        <v>3000</v>
      </c>
      <c r="BL42" s="21">
        <v>6</v>
      </c>
      <c r="BM42" s="21" t="s">
        <v>2472</v>
      </c>
    </row>
    <row r="43" spans="1:65" s="42" customFormat="1" ht="33" customHeight="1" x14ac:dyDescent="0.3">
      <c r="A43" s="48">
        <v>40</v>
      </c>
      <c r="B43" s="28" t="s">
        <v>211</v>
      </c>
      <c r="C43" s="77" t="s">
        <v>223</v>
      </c>
      <c r="D43" s="85" t="s">
        <v>1733</v>
      </c>
      <c r="E43" s="85" t="s">
        <v>1734</v>
      </c>
      <c r="F43" s="20" t="s">
        <v>1396</v>
      </c>
      <c r="G43" s="21" t="s">
        <v>1620</v>
      </c>
      <c r="H43" s="21"/>
      <c r="I43" s="20" t="s">
        <v>1646</v>
      </c>
      <c r="J43" s="21" t="s">
        <v>2154</v>
      </c>
      <c r="K43" s="72" t="s">
        <v>1893</v>
      </c>
      <c r="L43" s="54" t="s">
        <v>197</v>
      </c>
      <c r="M43" s="17">
        <f>VLOOKUP(AG43,'조정계수 2026.02.01'!A:C,3,0)</f>
        <v>0.9</v>
      </c>
      <c r="N43" s="50">
        <v>16</v>
      </c>
      <c r="O43" s="50">
        <v>1</v>
      </c>
      <c r="P43" s="50">
        <v>17</v>
      </c>
      <c r="Q43" s="51">
        <v>60</v>
      </c>
      <c r="R43" s="51" t="s">
        <v>735</v>
      </c>
      <c r="S43" s="65" t="s">
        <v>735</v>
      </c>
      <c r="T43" s="43">
        <f t="shared" si="8"/>
        <v>50490</v>
      </c>
      <c r="U43" s="44">
        <f t="shared" si="9"/>
        <v>9594</v>
      </c>
      <c r="V43" s="44">
        <f t="shared" si="10"/>
        <v>40896</v>
      </c>
      <c r="W43" s="45">
        <f t="shared" si="11"/>
        <v>14138</v>
      </c>
      <c r="X43" s="45">
        <f t="shared" si="12"/>
        <v>36352</v>
      </c>
      <c r="Y43" s="46">
        <f t="shared" si="13"/>
        <v>32314</v>
      </c>
      <c r="Z43" s="46">
        <f t="shared" si="14"/>
        <v>18176</v>
      </c>
      <c r="AA43" s="21" t="s">
        <v>1809</v>
      </c>
      <c r="AB43" s="21" t="s">
        <v>1810</v>
      </c>
      <c r="AC43" s="21" t="s">
        <v>1811</v>
      </c>
      <c r="AD43" s="91" t="s">
        <v>1812</v>
      </c>
      <c r="AE43" s="54" t="s">
        <v>426</v>
      </c>
      <c r="AF43" s="54" t="s">
        <v>1692</v>
      </c>
      <c r="AG43" s="17" t="str">
        <f t="shared" si="15"/>
        <v>020202</v>
      </c>
      <c r="AH43" s="54" t="s">
        <v>1681</v>
      </c>
      <c r="AI43" s="20" t="s">
        <v>1675</v>
      </c>
      <c r="BK43" s="21">
        <v>1000</v>
      </c>
      <c r="BL43" s="21">
        <v>2</v>
      </c>
      <c r="BM43" s="21" t="s">
        <v>2473</v>
      </c>
    </row>
    <row r="44" spans="1:65" s="42" customFormat="1" ht="33" customHeight="1" x14ac:dyDescent="0.3">
      <c r="A44" s="48">
        <v>41</v>
      </c>
      <c r="B44" s="28" t="s">
        <v>211</v>
      </c>
      <c r="C44" s="77" t="s">
        <v>223</v>
      </c>
      <c r="D44" s="85" t="s">
        <v>441</v>
      </c>
      <c r="E44" s="85" t="s">
        <v>749</v>
      </c>
      <c r="F44" s="79" t="str">
        <f>IF(MID(I44,16,2)="J1","일반직무유사",IF(MID(I44,16,2)="R0","직무법정",IF(MID(I44,16,2)="A4","NCS과정",IF(MID(I44,16,2)="F0","외국어과정","일반직무"))))</f>
        <v>직무법정</v>
      </c>
      <c r="G44" s="21" t="s">
        <v>1620</v>
      </c>
      <c r="H44" s="21"/>
      <c r="I44" s="20" t="s">
        <v>1647</v>
      </c>
      <c r="J44" s="21" t="s">
        <v>2155</v>
      </c>
      <c r="K44" s="72" t="s">
        <v>1894</v>
      </c>
      <c r="L44" s="54" t="s">
        <v>197</v>
      </c>
      <c r="M44" s="50">
        <v>1</v>
      </c>
      <c r="N44" s="50">
        <v>16</v>
      </c>
      <c r="O44" s="50">
        <v>1</v>
      </c>
      <c r="P44" s="50">
        <v>17</v>
      </c>
      <c r="Q44" s="51">
        <v>60</v>
      </c>
      <c r="R44" s="51" t="s">
        <v>735</v>
      </c>
      <c r="S44" s="65" t="s">
        <v>735</v>
      </c>
      <c r="T44" s="43">
        <f t="shared" si="8"/>
        <v>50490</v>
      </c>
      <c r="U44" s="44">
        <f t="shared" si="9"/>
        <v>25245</v>
      </c>
      <c r="V44" s="44">
        <f t="shared" si="10"/>
        <v>25245</v>
      </c>
      <c r="W44" s="45">
        <f t="shared" si="11"/>
        <v>30294</v>
      </c>
      <c r="X44" s="45">
        <f t="shared" si="12"/>
        <v>20196</v>
      </c>
      <c r="Y44" s="46">
        <f t="shared" si="13"/>
        <v>40392</v>
      </c>
      <c r="Z44" s="46">
        <f t="shared" si="14"/>
        <v>10098</v>
      </c>
      <c r="AA44" s="21" t="s">
        <v>1813</v>
      </c>
      <c r="AB44" s="21" t="s">
        <v>1814</v>
      </c>
      <c r="AC44" s="21" t="s">
        <v>1815</v>
      </c>
      <c r="AD44" s="91" t="s">
        <v>1816</v>
      </c>
      <c r="AE44" s="54" t="s">
        <v>426</v>
      </c>
      <c r="AF44" s="54" t="s">
        <v>238</v>
      </c>
      <c r="AG44" s="17" t="str">
        <f t="shared" si="15"/>
        <v>030101</v>
      </c>
      <c r="AH44" s="54" t="s">
        <v>1682</v>
      </c>
      <c r="AI44" s="20" t="s">
        <v>1675</v>
      </c>
      <c r="BK44" s="21">
        <v>1000</v>
      </c>
      <c r="BL44" s="21">
        <v>2</v>
      </c>
      <c r="BM44" s="21" t="s">
        <v>2453</v>
      </c>
    </row>
    <row r="45" spans="1:65" s="42" customFormat="1" ht="33" customHeight="1" x14ac:dyDescent="0.3">
      <c r="A45" s="48">
        <v>42</v>
      </c>
      <c r="B45" s="28" t="s">
        <v>211</v>
      </c>
      <c r="C45" s="77" t="s">
        <v>223</v>
      </c>
      <c r="D45" s="85" t="s">
        <v>1730</v>
      </c>
      <c r="E45" s="85" t="s">
        <v>1729</v>
      </c>
      <c r="F45" s="20" t="s">
        <v>1396</v>
      </c>
      <c r="G45" s="21" t="s">
        <v>1620</v>
      </c>
      <c r="H45" s="21"/>
      <c r="I45" s="20" t="s">
        <v>1648</v>
      </c>
      <c r="J45" s="21" t="s">
        <v>2156</v>
      </c>
      <c r="K45" s="72" t="s">
        <v>1895</v>
      </c>
      <c r="L45" s="54" t="s">
        <v>197</v>
      </c>
      <c r="M45" s="17">
        <f>VLOOKUP(AG45,'조정계수 2026.02.01'!A:C,3,0)</f>
        <v>0.7</v>
      </c>
      <c r="N45" s="50">
        <v>20</v>
      </c>
      <c r="O45" s="50">
        <v>1</v>
      </c>
      <c r="P45" s="50">
        <v>21</v>
      </c>
      <c r="Q45" s="51">
        <v>60</v>
      </c>
      <c r="R45" s="51" t="s">
        <v>735</v>
      </c>
      <c r="S45" s="65" t="s">
        <v>735</v>
      </c>
      <c r="T45" s="43">
        <f t="shared" si="8"/>
        <v>62370</v>
      </c>
      <c r="U45" s="44">
        <f t="shared" si="9"/>
        <v>23077</v>
      </c>
      <c r="V45" s="44">
        <f t="shared" si="10"/>
        <v>39293</v>
      </c>
      <c r="W45" s="45">
        <f t="shared" si="11"/>
        <v>27443</v>
      </c>
      <c r="X45" s="45">
        <f t="shared" si="12"/>
        <v>34927</v>
      </c>
      <c r="Y45" s="46">
        <f t="shared" si="13"/>
        <v>44907</v>
      </c>
      <c r="Z45" s="46">
        <f t="shared" si="14"/>
        <v>17463</v>
      </c>
      <c r="AA45" s="21" t="s">
        <v>1817</v>
      </c>
      <c r="AB45" s="21" t="s">
        <v>1581</v>
      </c>
      <c r="AC45" s="21" t="s">
        <v>1818</v>
      </c>
      <c r="AD45" s="91" t="s">
        <v>1819</v>
      </c>
      <c r="AE45" s="54" t="s">
        <v>426</v>
      </c>
      <c r="AF45" s="54" t="s">
        <v>1158</v>
      </c>
      <c r="AG45" s="17" t="str">
        <f t="shared" si="15"/>
        <v>200101</v>
      </c>
      <c r="AH45" s="54" t="s">
        <v>1430</v>
      </c>
      <c r="AI45" s="20" t="s">
        <v>1675</v>
      </c>
      <c r="BK45" s="21">
        <v>3000</v>
      </c>
      <c r="BL45" s="21">
        <v>6</v>
      </c>
      <c r="BM45" s="21" t="s">
        <v>2474</v>
      </c>
    </row>
    <row r="46" spans="1:65" s="42" customFormat="1" ht="33" customHeight="1" x14ac:dyDescent="0.3">
      <c r="A46" s="48">
        <v>43</v>
      </c>
      <c r="B46" s="28" t="s">
        <v>211</v>
      </c>
      <c r="C46" s="77" t="s">
        <v>223</v>
      </c>
      <c r="D46" s="85" t="s">
        <v>441</v>
      </c>
      <c r="E46" s="85" t="s">
        <v>435</v>
      </c>
      <c r="F46" s="20" t="s">
        <v>1396</v>
      </c>
      <c r="G46" s="21" t="s">
        <v>1620</v>
      </c>
      <c r="H46" s="21"/>
      <c r="I46" s="20" t="s">
        <v>1649</v>
      </c>
      <c r="J46" s="21" t="s">
        <v>2157</v>
      </c>
      <c r="K46" s="72" t="s">
        <v>1896</v>
      </c>
      <c r="L46" s="54" t="s">
        <v>197</v>
      </c>
      <c r="M46" s="17">
        <f>VLOOKUP(AG46,'조정계수 2026.02.01'!A:C,3,0)</f>
        <v>0.8</v>
      </c>
      <c r="N46" s="50">
        <v>30</v>
      </c>
      <c r="O46" s="50">
        <v>1</v>
      </c>
      <c r="P46" s="50">
        <v>31</v>
      </c>
      <c r="Q46" s="51">
        <v>60</v>
      </c>
      <c r="R46" s="51" t="s">
        <v>735</v>
      </c>
      <c r="S46" s="65" t="s">
        <v>735</v>
      </c>
      <c r="T46" s="43">
        <f t="shared" si="8"/>
        <v>92070</v>
      </c>
      <c r="U46" s="44">
        <f t="shared" si="9"/>
        <v>25780</v>
      </c>
      <c r="V46" s="44">
        <f t="shared" si="10"/>
        <v>66290</v>
      </c>
      <c r="W46" s="45">
        <f t="shared" si="11"/>
        <v>33146</v>
      </c>
      <c r="X46" s="45">
        <f t="shared" si="12"/>
        <v>58924</v>
      </c>
      <c r="Y46" s="46">
        <f t="shared" si="13"/>
        <v>62608</v>
      </c>
      <c r="Z46" s="46">
        <f t="shared" si="14"/>
        <v>29462</v>
      </c>
      <c r="AA46" s="21" t="s">
        <v>1820</v>
      </c>
      <c r="AB46" s="21" t="s">
        <v>1821</v>
      </c>
      <c r="AC46" s="21" t="s">
        <v>1822</v>
      </c>
      <c r="AD46" s="91" t="s">
        <v>1823</v>
      </c>
      <c r="AE46" s="54" t="s">
        <v>425</v>
      </c>
      <c r="AF46" s="54" t="s">
        <v>236</v>
      </c>
      <c r="AG46" s="17" t="str">
        <f t="shared" si="15"/>
        <v>060102</v>
      </c>
      <c r="AH46" s="54" t="s">
        <v>1088</v>
      </c>
      <c r="AI46" s="20" t="s">
        <v>1675</v>
      </c>
      <c r="BK46" s="21">
        <v>3000</v>
      </c>
      <c r="BL46" s="21">
        <v>6</v>
      </c>
      <c r="BM46" s="21" t="s">
        <v>2475</v>
      </c>
    </row>
    <row r="47" spans="1:65" s="42" customFormat="1" ht="33" customHeight="1" x14ac:dyDescent="0.3">
      <c r="A47" s="48">
        <v>44</v>
      </c>
      <c r="B47" s="28" t="s">
        <v>211</v>
      </c>
      <c r="C47" s="77" t="s">
        <v>223</v>
      </c>
      <c r="D47" s="85" t="s">
        <v>1733</v>
      </c>
      <c r="E47" s="85" t="s">
        <v>649</v>
      </c>
      <c r="F47" s="20" t="s">
        <v>1396</v>
      </c>
      <c r="G47" s="21" t="s">
        <v>1620</v>
      </c>
      <c r="H47" s="21"/>
      <c r="I47" s="20" t="s">
        <v>1650</v>
      </c>
      <c r="J47" s="21" t="s">
        <v>2158</v>
      </c>
      <c r="K47" s="72" t="s">
        <v>1897</v>
      </c>
      <c r="L47" s="54" t="s">
        <v>197</v>
      </c>
      <c r="M47" s="17">
        <f>VLOOKUP(AG47,'조정계수 2026.02.01'!A:C,3,0)</f>
        <v>0.7</v>
      </c>
      <c r="N47" s="50">
        <v>30</v>
      </c>
      <c r="O47" s="50">
        <v>1</v>
      </c>
      <c r="P47" s="50">
        <v>31</v>
      </c>
      <c r="Q47" s="51">
        <v>60</v>
      </c>
      <c r="R47" s="51" t="s">
        <v>735</v>
      </c>
      <c r="S47" s="65" t="s">
        <v>735</v>
      </c>
      <c r="T47" s="43">
        <f t="shared" si="8"/>
        <v>92070</v>
      </c>
      <c r="U47" s="44">
        <f t="shared" si="9"/>
        <v>34066</v>
      </c>
      <c r="V47" s="44">
        <f t="shared" si="10"/>
        <v>58004</v>
      </c>
      <c r="W47" s="45">
        <f t="shared" si="11"/>
        <v>40511</v>
      </c>
      <c r="X47" s="45">
        <f t="shared" si="12"/>
        <v>51559</v>
      </c>
      <c r="Y47" s="46">
        <f t="shared" si="13"/>
        <v>66291</v>
      </c>
      <c r="Z47" s="46">
        <f t="shared" si="14"/>
        <v>25779</v>
      </c>
      <c r="AA47" s="21" t="s">
        <v>1824</v>
      </c>
      <c r="AB47" s="21" t="s">
        <v>1825</v>
      </c>
      <c r="AC47" s="21" t="s">
        <v>1826</v>
      </c>
      <c r="AD47" s="91" t="s">
        <v>1827</v>
      </c>
      <c r="AE47" s="54" t="s">
        <v>425</v>
      </c>
      <c r="AF47" s="54" t="s">
        <v>257</v>
      </c>
      <c r="AG47" s="17" t="str">
        <f t="shared" si="15"/>
        <v>020203</v>
      </c>
      <c r="AH47" s="54" t="s">
        <v>1683</v>
      </c>
      <c r="AI47" s="20" t="s">
        <v>1675</v>
      </c>
      <c r="BK47" s="21">
        <v>2500</v>
      </c>
      <c r="BL47" s="21">
        <v>5</v>
      </c>
      <c r="BM47" s="21" t="s">
        <v>2476</v>
      </c>
    </row>
    <row r="48" spans="1:65" s="42" customFormat="1" ht="33" customHeight="1" x14ac:dyDescent="0.3">
      <c r="A48" s="48">
        <v>45</v>
      </c>
      <c r="B48" s="28" t="s">
        <v>211</v>
      </c>
      <c r="C48" s="77" t="s">
        <v>223</v>
      </c>
      <c r="D48" s="85" t="s">
        <v>422</v>
      </c>
      <c r="E48" s="85" t="s">
        <v>208</v>
      </c>
      <c r="F48" s="20" t="s">
        <v>1396</v>
      </c>
      <c r="G48" s="21" t="s">
        <v>1620</v>
      </c>
      <c r="H48" s="21"/>
      <c r="I48" s="20" t="s">
        <v>1651</v>
      </c>
      <c r="J48" s="21" t="s">
        <v>2159</v>
      </c>
      <c r="K48" s="72" t="s">
        <v>1898</v>
      </c>
      <c r="L48" s="54" t="s">
        <v>197</v>
      </c>
      <c r="M48" s="17">
        <f>VLOOKUP(AG48,'조정계수 2026.02.01'!A:C,3,0)</f>
        <v>0.7</v>
      </c>
      <c r="N48" s="50">
        <v>20</v>
      </c>
      <c r="O48" s="50">
        <v>1</v>
      </c>
      <c r="P48" s="50">
        <v>21</v>
      </c>
      <c r="Q48" s="51">
        <v>60</v>
      </c>
      <c r="R48" s="51" t="s">
        <v>735</v>
      </c>
      <c r="S48" s="65" t="s">
        <v>735</v>
      </c>
      <c r="T48" s="43">
        <f t="shared" si="8"/>
        <v>62370</v>
      </c>
      <c r="U48" s="44">
        <f t="shared" si="9"/>
        <v>23077</v>
      </c>
      <c r="V48" s="44">
        <f t="shared" si="10"/>
        <v>39293</v>
      </c>
      <c r="W48" s="45">
        <f t="shared" si="11"/>
        <v>27443</v>
      </c>
      <c r="X48" s="45">
        <f t="shared" si="12"/>
        <v>34927</v>
      </c>
      <c r="Y48" s="46">
        <f t="shared" si="13"/>
        <v>44907</v>
      </c>
      <c r="Z48" s="46">
        <f t="shared" si="14"/>
        <v>17463</v>
      </c>
      <c r="AA48" s="21" t="s">
        <v>1828</v>
      </c>
      <c r="AB48" s="21" t="s">
        <v>1829</v>
      </c>
      <c r="AC48" s="21" t="s">
        <v>1830</v>
      </c>
      <c r="AD48" s="91" t="s">
        <v>1831</v>
      </c>
      <c r="AE48" s="54" t="s">
        <v>426</v>
      </c>
      <c r="AF48" s="54" t="s">
        <v>258</v>
      </c>
      <c r="AG48" s="17" t="str">
        <f t="shared" si="15"/>
        <v>020101</v>
      </c>
      <c r="AH48" s="54" t="s">
        <v>1120</v>
      </c>
      <c r="AI48" s="20" t="s">
        <v>1675</v>
      </c>
      <c r="BK48" s="21">
        <v>3000</v>
      </c>
      <c r="BL48" s="21">
        <v>6</v>
      </c>
      <c r="BM48" s="21" t="s">
        <v>2477</v>
      </c>
    </row>
    <row r="49" spans="1:65" s="42" customFormat="1" ht="33" customHeight="1" x14ac:dyDescent="0.3">
      <c r="A49" s="48">
        <v>46</v>
      </c>
      <c r="B49" s="28" t="s">
        <v>211</v>
      </c>
      <c r="C49" s="77" t="s">
        <v>223</v>
      </c>
      <c r="D49" s="85" t="s">
        <v>810</v>
      </c>
      <c r="E49" s="85" t="s">
        <v>1566</v>
      </c>
      <c r="F49" s="20" t="s">
        <v>1396</v>
      </c>
      <c r="G49" s="21" t="s">
        <v>1620</v>
      </c>
      <c r="H49" s="21"/>
      <c r="I49" s="20" t="s">
        <v>1652</v>
      </c>
      <c r="J49" s="21" t="s">
        <v>2160</v>
      </c>
      <c r="K49" s="72" t="s">
        <v>1670</v>
      </c>
      <c r="L49" s="54" t="s">
        <v>197</v>
      </c>
      <c r="M49" s="17">
        <f>VLOOKUP(AG49,'조정계수 2026.02.01'!A:C,3,0)</f>
        <v>0.8</v>
      </c>
      <c r="N49" s="50">
        <v>8</v>
      </c>
      <c r="O49" s="50">
        <v>0</v>
      </c>
      <c r="P49" s="50">
        <v>8</v>
      </c>
      <c r="Q49" s="51">
        <v>60</v>
      </c>
      <c r="R49" s="51" t="s">
        <v>735</v>
      </c>
      <c r="S49" s="65" t="s">
        <v>735</v>
      </c>
      <c r="T49" s="43">
        <f t="shared" si="8"/>
        <v>23760</v>
      </c>
      <c r="U49" s="44">
        <f t="shared" si="9"/>
        <v>6653</v>
      </c>
      <c r="V49" s="44">
        <f t="shared" si="10"/>
        <v>17107</v>
      </c>
      <c r="W49" s="45">
        <f t="shared" si="11"/>
        <v>8554</v>
      </c>
      <c r="X49" s="45">
        <f t="shared" si="12"/>
        <v>15206</v>
      </c>
      <c r="Y49" s="46">
        <f t="shared" si="13"/>
        <v>16157</v>
      </c>
      <c r="Z49" s="46">
        <f t="shared" si="14"/>
        <v>7603</v>
      </c>
      <c r="AA49" s="21" t="s">
        <v>1832</v>
      </c>
      <c r="AB49" s="21" t="s">
        <v>1833</v>
      </c>
      <c r="AC49" s="21" t="s">
        <v>1834</v>
      </c>
      <c r="AD49" s="91" t="s">
        <v>1835</v>
      </c>
      <c r="AE49" s="54" t="s">
        <v>425</v>
      </c>
      <c r="AF49" s="54" t="s">
        <v>1689</v>
      </c>
      <c r="AG49" s="17" t="str">
        <f t="shared" si="15"/>
        <v>200102</v>
      </c>
      <c r="AH49" s="54" t="s">
        <v>1684</v>
      </c>
      <c r="AI49" s="20" t="s">
        <v>1675</v>
      </c>
      <c r="BK49" s="21">
        <v>2500</v>
      </c>
      <c r="BL49" s="21">
        <v>5</v>
      </c>
      <c r="BM49" s="21" t="s">
        <v>2478</v>
      </c>
    </row>
    <row r="50" spans="1:65" s="42" customFormat="1" ht="33" customHeight="1" x14ac:dyDescent="0.3">
      <c r="A50" s="48">
        <v>47</v>
      </c>
      <c r="B50" s="28" t="s">
        <v>211</v>
      </c>
      <c r="C50" s="77" t="s">
        <v>223</v>
      </c>
      <c r="D50" s="85" t="s">
        <v>422</v>
      </c>
      <c r="E50" s="85" t="s">
        <v>208</v>
      </c>
      <c r="F50" s="20" t="s">
        <v>1396</v>
      </c>
      <c r="G50" s="21" t="s">
        <v>1620</v>
      </c>
      <c r="H50" s="21"/>
      <c r="I50" s="20" t="s">
        <v>1653</v>
      </c>
      <c r="J50" s="21" t="s">
        <v>2161</v>
      </c>
      <c r="K50" s="72" t="s">
        <v>1671</v>
      </c>
      <c r="L50" s="54" t="s">
        <v>197</v>
      </c>
      <c r="M50" s="17">
        <f>VLOOKUP(AG50,'조정계수 2026.02.01'!A:C,3,0)</f>
        <v>0.7</v>
      </c>
      <c r="N50" s="50">
        <v>16</v>
      </c>
      <c r="O50" s="50">
        <v>1</v>
      </c>
      <c r="P50" s="50">
        <v>17</v>
      </c>
      <c r="Q50" s="51">
        <v>60</v>
      </c>
      <c r="R50" s="51" t="s">
        <v>735</v>
      </c>
      <c r="S50" s="65" t="s">
        <v>735</v>
      </c>
      <c r="T50" s="43">
        <f t="shared" si="8"/>
        <v>50490</v>
      </c>
      <c r="U50" s="44">
        <f t="shared" si="9"/>
        <v>18682</v>
      </c>
      <c r="V50" s="44">
        <f t="shared" si="10"/>
        <v>31808</v>
      </c>
      <c r="W50" s="45">
        <f t="shared" si="11"/>
        <v>22216</v>
      </c>
      <c r="X50" s="45">
        <f t="shared" si="12"/>
        <v>28274</v>
      </c>
      <c r="Y50" s="46">
        <f t="shared" si="13"/>
        <v>36353</v>
      </c>
      <c r="Z50" s="46">
        <f t="shared" si="14"/>
        <v>14137</v>
      </c>
      <c r="AA50" s="21" t="s">
        <v>1836</v>
      </c>
      <c r="AB50" s="21" t="s">
        <v>1837</v>
      </c>
      <c r="AC50" s="21" t="s">
        <v>1838</v>
      </c>
      <c r="AD50" s="91" t="s">
        <v>1839</v>
      </c>
      <c r="AE50" s="54" t="s">
        <v>426</v>
      </c>
      <c r="AF50" s="54" t="s">
        <v>258</v>
      </c>
      <c r="AG50" s="17" t="str">
        <f t="shared" si="15"/>
        <v>020101</v>
      </c>
      <c r="AH50" s="54" t="s">
        <v>1120</v>
      </c>
      <c r="AI50" s="20" t="s">
        <v>1675</v>
      </c>
      <c r="BK50" s="21">
        <v>3000</v>
      </c>
      <c r="BL50" s="21">
        <v>6</v>
      </c>
      <c r="BM50" s="21" t="s">
        <v>2479</v>
      </c>
    </row>
    <row r="51" spans="1:65" s="42" customFormat="1" ht="33" customHeight="1" x14ac:dyDescent="0.3">
      <c r="A51" s="48">
        <v>48</v>
      </c>
      <c r="B51" s="28" t="s">
        <v>211</v>
      </c>
      <c r="C51" s="77" t="s">
        <v>223</v>
      </c>
      <c r="D51" s="85" t="s">
        <v>1733</v>
      </c>
      <c r="E51" s="85" t="s">
        <v>1734</v>
      </c>
      <c r="F51" s="20" t="s">
        <v>1396</v>
      </c>
      <c r="G51" s="21" t="s">
        <v>1620</v>
      </c>
      <c r="H51" s="21"/>
      <c r="I51" s="20" t="s">
        <v>1654</v>
      </c>
      <c r="J51" s="21" t="s">
        <v>2162</v>
      </c>
      <c r="K51" s="72" t="s">
        <v>1899</v>
      </c>
      <c r="L51" s="54" t="s">
        <v>197</v>
      </c>
      <c r="M51" s="17">
        <f>VLOOKUP(AG51,'조정계수 2026.02.01'!A:C,3,0)</f>
        <v>0.9</v>
      </c>
      <c r="N51" s="50">
        <v>16</v>
      </c>
      <c r="O51" s="50">
        <v>1</v>
      </c>
      <c r="P51" s="50">
        <v>17</v>
      </c>
      <c r="Q51" s="51">
        <v>60</v>
      </c>
      <c r="R51" s="51" t="s">
        <v>735</v>
      </c>
      <c r="S51" s="65" t="s">
        <v>735</v>
      </c>
      <c r="T51" s="43">
        <f t="shared" si="8"/>
        <v>50490</v>
      </c>
      <c r="U51" s="44">
        <f t="shared" si="9"/>
        <v>9594</v>
      </c>
      <c r="V51" s="44">
        <f t="shared" si="10"/>
        <v>40896</v>
      </c>
      <c r="W51" s="45">
        <f t="shared" si="11"/>
        <v>14138</v>
      </c>
      <c r="X51" s="45">
        <f t="shared" si="12"/>
        <v>36352</v>
      </c>
      <c r="Y51" s="46">
        <f t="shared" si="13"/>
        <v>32314</v>
      </c>
      <c r="Z51" s="46">
        <f t="shared" si="14"/>
        <v>18176</v>
      </c>
      <c r="AA51" s="21" t="s">
        <v>1840</v>
      </c>
      <c r="AB51" s="21" t="s">
        <v>1841</v>
      </c>
      <c r="AC51" s="21" t="s">
        <v>1842</v>
      </c>
      <c r="AD51" s="91" t="s">
        <v>1843</v>
      </c>
      <c r="AE51" s="54" t="s">
        <v>426</v>
      </c>
      <c r="AF51" s="54" t="s">
        <v>1692</v>
      </c>
      <c r="AG51" s="17" t="str">
        <f t="shared" si="15"/>
        <v>020202</v>
      </c>
      <c r="AH51" s="54" t="s">
        <v>1681</v>
      </c>
      <c r="AI51" s="20" t="s">
        <v>1675</v>
      </c>
      <c r="BK51" s="21">
        <v>1000</v>
      </c>
      <c r="BL51" s="21">
        <v>2</v>
      </c>
      <c r="BM51" s="21" t="s">
        <v>2473</v>
      </c>
    </row>
    <row r="52" spans="1:65" s="42" customFormat="1" ht="33" customHeight="1" x14ac:dyDescent="0.3">
      <c r="A52" s="48">
        <v>49</v>
      </c>
      <c r="B52" s="28" t="s">
        <v>211</v>
      </c>
      <c r="C52" s="77" t="s">
        <v>223</v>
      </c>
      <c r="D52" s="85" t="s">
        <v>213</v>
      </c>
      <c r="E52" s="85" t="s">
        <v>1735</v>
      </c>
      <c r="F52" s="20" t="s">
        <v>1396</v>
      </c>
      <c r="G52" s="21" t="s">
        <v>1620</v>
      </c>
      <c r="H52" s="21"/>
      <c r="I52" s="20" t="s">
        <v>1655</v>
      </c>
      <c r="J52" s="21" t="s">
        <v>2163</v>
      </c>
      <c r="K52" s="72" t="s">
        <v>1900</v>
      </c>
      <c r="L52" s="54" t="s">
        <v>197</v>
      </c>
      <c r="M52" s="17">
        <f>VLOOKUP(AG52,'조정계수 2026.02.01'!A:C,3,0)</f>
        <v>0.7</v>
      </c>
      <c r="N52" s="50">
        <v>10</v>
      </c>
      <c r="O52" s="50">
        <v>1</v>
      </c>
      <c r="P52" s="50">
        <v>11</v>
      </c>
      <c r="Q52" s="51">
        <v>60</v>
      </c>
      <c r="R52" s="51" t="s">
        <v>735</v>
      </c>
      <c r="S52" s="65" t="s">
        <v>735</v>
      </c>
      <c r="T52" s="43">
        <f t="shared" si="8"/>
        <v>32670</v>
      </c>
      <c r="U52" s="44">
        <f t="shared" si="9"/>
        <v>12088</v>
      </c>
      <c r="V52" s="44">
        <f t="shared" si="10"/>
        <v>20582</v>
      </c>
      <c r="W52" s="45">
        <f t="shared" si="11"/>
        <v>14375</v>
      </c>
      <c r="X52" s="45">
        <f t="shared" si="12"/>
        <v>18295</v>
      </c>
      <c r="Y52" s="46">
        <f t="shared" si="13"/>
        <v>23523</v>
      </c>
      <c r="Z52" s="46">
        <f t="shared" si="14"/>
        <v>9147</v>
      </c>
      <c r="AA52" s="21" t="s">
        <v>1844</v>
      </c>
      <c r="AB52" s="21" t="s">
        <v>1845</v>
      </c>
      <c r="AC52" s="21" t="s">
        <v>1846</v>
      </c>
      <c r="AD52" s="91" t="s">
        <v>1847</v>
      </c>
      <c r="AE52" s="54" t="s">
        <v>425</v>
      </c>
      <c r="AF52" s="54" t="s">
        <v>257</v>
      </c>
      <c r="AG52" s="17" t="str">
        <f t="shared" si="15"/>
        <v>020203</v>
      </c>
      <c r="AH52" s="54" t="s">
        <v>1683</v>
      </c>
      <c r="AI52" s="20" t="s">
        <v>1675</v>
      </c>
      <c r="BK52" s="21">
        <v>3000</v>
      </c>
      <c r="BL52" s="21">
        <v>6</v>
      </c>
      <c r="BM52" s="21" t="s">
        <v>2480</v>
      </c>
    </row>
    <row r="53" spans="1:65" s="42" customFormat="1" ht="33" customHeight="1" x14ac:dyDescent="0.3">
      <c r="A53" s="48">
        <v>50</v>
      </c>
      <c r="B53" s="28" t="s">
        <v>211</v>
      </c>
      <c r="C53" s="77" t="s">
        <v>223</v>
      </c>
      <c r="D53" s="85" t="s">
        <v>1733</v>
      </c>
      <c r="E53" s="85" t="s">
        <v>1735</v>
      </c>
      <c r="F53" s="20" t="s">
        <v>1396</v>
      </c>
      <c r="G53" s="21" t="s">
        <v>1620</v>
      </c>
      <c r="H53" s="21"/>
      <c r="I53" s="20" t="s">
        <v>1656</v>
      </c>
      <c r="J53" s="21" t="s">
        <v>2164</v>
      </c>
      <c r="K53" s="72" t="s">
        <v>1901</v>
      </c>
      <c r="L53" s="54" t="s">
        <v>197</v>
      </c>
      <c r="M53" s="17">
        <f>VLOOKUP(AG53,'조정계수 2026.02.01'!A:C,3,0)</f>
        <v>0.7</v>
      </c>
      <c r="N53" s="50">
        <v>10</v>
      </c>
      <c r="O53" s="50">
        <v>1</v>
      </c>
      <c r="P53" s="50">
        <v>11</v>
      </c>
      <c r="Q53" s="51">
        <v>60</v>
      </c>
      <c r="R53" s="51" t="s">
        <v>735</v>
      </c>
      <c r="S53" s="65" t="s">
        <v>735</v>
      </c>
      <c r="T53" s="43">
        <f t="shared" si="8"/>
        <v>32670</v>
      </c>
      <c r="U53" s="44">
        <f t="shared" si="9"/>
        <v>12088</v>
      </c>
      <c r="V53" s="44">
        <f t="shared" si="10"/>
        <v>20582</v>
      </c>
      <c r="W53" s="45">
        <f t="shared" si="11"/>
        <v>14375</v>
      </c>
      <c r="X53" s="45">
        <f t="shared" si="12"/>
        <v>18295</v>
      </c>
      <c r="Y53" s="46">
        <f t="shared" si="13"/>
        <v>23523</v>
      </c>
      <c r="Z53" s="46">
        <f t="shared" si="14"/>
        <v>9147</v>
      </c>
      <c r="AA53" s="21" t="s">
        <v>1848</v>
      </c>
      <c r="AB53" s="21" t="s">
        <v>1849</v>
      </c>
      <c r="AC53" s="21" t="s">
        <v>1850</v>
      </c>
      <c r="AD53" s="91" t="s">
        <v>1851</v>
      </c>
      <c r="AE53" s="54" t="s">
        <v>425</v>
      </c>
      <c r="AF53" s="54" t="s">
        <v>257</v>
      </c>
      <c r="AG53" s="17" t="str">
        <f t="shared" si="15"/>
        <v>020203</v>
      </c>
      <c r="AH53" s="54" t="s">
        <v>1683</v>
      </c>
      <c r="AI53" s="20" t="s">
        <v>1675</v>
      </c>
      <c r="BK53" s="21">
        <v>3000</v>
      </c>
      <c r="BL53" s="21">
        <v>6</v>
      </c>
      <c r="BM53" s="21" t="s">
        <v>2481</v>
      </c>
    </row>
    <row r="54" spans="1:65" s="42" customFormat="1" ht="33" customHeight="1" x14ac:dyDescent="0.3">
      <c r="A54" s="48">
        <v>51</v>
      </c>
      <c r="B54" s="28" t="s">
        <v>211</v>
      </c>
      <c r="C54" s="77" t="s">
        <v>223</v>
      </c>
      <c r="D54" s="85" t="s">
        <v>422</v>
      </c>
      <c r="E54" s="85" t="s">
        <v>1736</v>
      </c>
      <c r="F54" s="20" t="s">
        <v>1396</v>
      </c>
      <c r="G54" s="21" t="s">
        <v>1620</v>
      </c>
      <c r="H54" s="21"/>
      <c r="I54" s="20" t="s">
        <v>1657</v>
      </c>
      <c r="J54" s="21" t="s">
        <v>2165</v>
      </c>
      <c r="K54" s="72" t="s">
        <v>1672</v>
      </c>
      <c r="L54" s="54" t="s">
        <v>197</v>
      </c>
      <c r="M54" s="17">
        <f>VLOOKUP(AG54,'조정계수 2026.02.01'!A:C,3,0)</f>
        <v>0.7</v>
      </c>
      <c r="N54" s="50">
        <v>16</v>
      </c>
      <c r="O54" s="50">
        <v>1</v>
      </c>
      <c r="P54" s="50">
        <v>17</v>
      </c>
      <c r="Q54" s="51">
        <v>60</v>
      </c>
      <c r="R54" s="51" t="s">
        <v>735</v>
      </c>
      <c r="S54" s="65" t="s">
        <v>735</v>
      </c>
      <c r="T54" s="43">
        <f t="shared" si="8"/>
        <v>50490</v>
      </c>
      <c r="U54" s="44">
        <f t="shared" si="9"/>
        <v>18682</v>
      </c>
      <c r="V54" s="44">
        <f t="shared" si="10"/>
        <v>31808</v>
      </c>
      <c r="W54" s="45">
        <f t="shared" si="11"/>
        <v>22216</v>
      </c>
      <c r="X54" s="45">
        <f t="shared" si="12"/>
        <v>28274</v>
      </c>
      <c r="Y54" s="46">
        <f t="shared" si="13"/>
        <v>36353</v>
      </c>
      <c r="Z54" s="46">
        <f t="shared" si="14"/>
        <v>14137</v>
      </c>
      <c r="AA54" s="21" t="s">
        <v>1852</v>
      </c>
      <c r="AB54" s="21" t="s">
        <v>1853</v>
      </c>
      <c r="AC54" s="21" t="s">
        <v>1854</v>
      </c>
      <c r="AD54" s="91" t="s">
        <v>1855</v>
      </c>
      <c r="AE54" s="54" t="s">
        <v>425</v>
      </c>
      <c r="AF54" s="54" t="s">
        <v>257</v>
      </c>
      <c r="AG54" s="17" t="str">
        <f t="shared" si="15"/>
        <v>020203</v>
      </c>
      <c r="AH54" s="54" t="s">
        <v>1685</v>
      </c>
      <c r="AI54" s="20" t="s">
        <v>1675</v>
      </c>
      <c r="BK54" s="21">
        <v>2500</v>
      </c>
      <c r="BL54" s="21">
        <v>5</v>
      </c>
      <c r="BM54" s="21" t="s">
        <v>2482</v>
      </c>
    </row>
    <row r="55" spans="1:65" s="42" customFormat="1" ht="33" customHeight="1" x14ac:dyDescent="0.3">
      <c r="A55" s="48">
        <v>52</v>
      </c>
      <c r="B55" s="28" t="s">
        <v>211</v>
      </c>
      <c r="C55" s="77" t="s">
        <v>223</v>
      </c>
      <c r="D55" s="85" t="s">
        <v>1730</v>
      </c>
      <c r="E55" s="85" t="s">
        <v>1737</v>
      </c>
      <c r="F55" s="20" t="s">
        <v>1396</v>
      </c>
      <c r="G55" s="21" t="s">
        <v>1620</v>
      </c>
      <c r="H55" s="21"/>
      <c r="I55" s="20" t="s">
        <v>1658</v>
      </c>
      <c r="J55" s="21" t="s">
        <v>2166</v>
      </c>
      <c r="K55" s="72" t="s">
        <v>1673</v>
      </c>
      <c r="L55" s="54" t="s">
        <v>197</v>
      </c>
      <c r="M55" s="17">
        <f>VLOOKUP(AG55,'조정계수 2026.02.01'!A:C,3,0)</f>
        <v>0.7</v>
      </c>
      <c r="N55" s="50">
        <v>30</v>
      </c>
      <c r="O55" s="50">
        <v>1</v>
      </c>
      <c r="P55" s="50">
        <v>31</v>
      </c>
      <c r="Q55" s="51">
        <v>60</v>
      </c>
      <c r="R55" s="51" t="s">
        <v>735</v>
      </c>
      <c r="S55" s="65" t="s">
        <v>735</v>
      </c>
      <c r="T55" s="43">
        <f t="shared" si="8"/>
        <v>92070</v>
      </c>
      <c r="U55" s="44">
        <f t="shared" si="9"/>
        <v>34066</v>
      </c>
      <c r="V55" s="44">
        <f t="shared" si="10"/>
        <v>58004</v>
      </c>
      <c r="W55" s="45">
        <f t="shared" si="11"/>
        <v>40511</v>
      </c>
      <c r="X55" s="45">
        <f t="shared" si="12"/>
        <v>51559</v>
      </c>
      <c r="Y55" s="46">
        <f t="shared" si="13"/>
        <v>66291</v>
      </c>
      <c r="Z55" s="46">
        <f t="shared" si="14"/>
        <v>25779</v>
      </c>
      <c r="AA55" s="21" t="s">
        <v>1856</v>
      </c>
      <c r="AB55" s="21" t="s">
        <v>1857</v>
      </c>
      <c r="AC55" s="21" t="s">
        <v>1858</v>
      </c>
      <c r="AD55" s="91" t="s">
        <v>1859</v>
      </c>
      <c r="AE55" s="54" t="s">
        <v>426</v>
      </c>
      <c r="AF55" s="54" t="s">
        <v>1158</v>
      </c>
      <c r="AG55" s="17" t="str">
        <f t="shared" si="15"/>
        <v>200101</v>
      </c>
      <c r="AH55" s="54" t="s">
        <v>1120</v>
      </c>
      <c r="AI55" s="20" t="s">
        <v>1675</v>
      </c>
      <c r="BK55" s="21">
        <v>3000</v>
      </c>
      <c r="BL55" s="21">
        <v>6</v>
      </c>
      <c r="BM55" s="21" t="s">
        <v>2483</v>
      </c>
    </row>
    <row r="56" spans="1:65" s="42" customFormat="1" ht="33" customHeight="1" x14ac:dyDescent="0.3">
      <c r="A56" s="48">
        <v>53</v>
      </c>
      <c r="B56" s="28" t="s">
        <v>211</v>
      </c>
      <c r="C56" s="77" t="s">
        <v>208</v>
      </c>
      <c r="D56" s="85" t="s">
        <v>418</v>
      </c>
      <c r="E56" s="85" t="s">
        <v>202</v>
      </c>
      <c r="F56" s="20" t="s">
        <v>1396</v>
      </c>
      <c r="G56" s="21" t="s">
        <v>1620</v>
      </c>
      <c r="H56" s="21"/>
      <c r="I56" s="20" t="s">
        <v>1659</v>
      </c>
      <c r="J56" s="21" t="s">
        <v>2167</v>
      </c>
      <c r="K56" s="72" t="s">
        <v>1902</v>
      </c>
      <c r="L56" s="54" t="s">
        <v>197</v>
      </c>
      <c r="M56" s="17">
        <f>VLOOKUP(AG56,'조정계수 2026.02.01'!A:C,3,0)</f>
        <v>0.7</v>
      </c>
      <c r="N56" s="50">
        <v>40</v>
      </c>
      <c r="O56" s="50">
        <v>0</v>
      </c>
      <c r="P56" s="50">
        <v>40</v>
      </c>
      <c r="Q56" s="51">
        <v>60</v>
      </c>
      <c r="R56" s="51" t="s">
        <v>735</v>
      </c>
      <c r="S56" s="65" t="s">
        <v>735</v>
      </c>
      <c r="T56" s="43">
        <f t="shared" si="8"/>
        <v>118800</v>
      </c>
      <c r="U56" s="44">
        <f t="shared" si="9"/>
        <v>43956</v>
      </c>
      <c r="V56" s="44">
        <f t="shared" si="10"/>
        <v>74844</v>
      </c>
      <c r="W56" s="45">
        <f t="shared" si="11"/>
        <v>52272</v>
      </c>
      <c r="X56" s="45">
        <f t="shared" si="12"/>
        <v>66528</v>
      </c>
      <c r="Y56" s="46">
        <f t="shared" si="13"/>
        <v>85536</v>
      </c>
      <c r="Z56" s="46">
        <f t="shared" si="14"/>
        <v>33264</v>
      </c>
      <c r="AA56" s="21" t="s">
        <v>1860</v>
      </c>
      <c r="AB56" s="21" t="s">
        <v>1861</v>
      </c>
      <c r="AC56" s="21" t="s">
        <v>1862</v>
      </c>
      <c r="AD56" s="91" t="s">
        <v>1863</v>
      </c>
      <c r="AE56" s="54" t="s">
        <v>426</v>
      </c>
      <c r="AF56" s="54" t="s">
        <v>1158</v>
      </c>
      <c r="AG56" s="17" t="str">
        <f t="shared" si="15"/>
        <v>200101</v>
      </c>
      <c r="AH56" s="54" t="s">
        <v>1084</v>
      </c>
      <c r="AI56" s="20" t="s">
        <v>1675</v>
      </c>
      <c r="BK56" s="21">
        <v>3000</v>
      </c>
      <c r="BL56" s="21">
        <v>6</v>
      </c>
      <c r="BM56" s="21" t="s">
        <v>2484</v>
      </c>
    </row>
    <row r="57" spans="1:65" s="42" customFormat="1" ht="33" customHeight="1" x14ac:dyDescent="0.3">
      <c r="A57" s="48">
        <v>54</v>
      </c>
      <c r="B57" s="28" t="s">
        <v>211</v>
      </c>
      <c r="C57" s="77" t="s">
        <v>223</v>
      </c>
      <c r="D57" s="85" t="s">
        <v>182</v>
      </c>
      <c r="E57" s="85" t="s">
        <v>182</v>
      </c>
      <c r="F57" s="79" t="str">
        <f>IF(MID(I57,16,2)="J1","일반직무유사",IF(MID(I57,16,2)="R0","직무법정",IF(MID(I57,16,2)="A4","NCS과정",IF(MID(I57,16,2)="F0","외국어과정","일반직무"))))</f>
        <v>직무법정</v>
      </c>
      <c r="G57" s="21" t="s">
        <v>1620</v>
      </c>
      <c r="H57" s="21"/>
      <c r="I57" s="20" t="s">
        <v>1660</v>
      </c>
      <c r="J57" s="21" t="s">
        <v>2168</v>
      </c>
      <c r="K57" s="72" t="s">
        <v>1903</v>
      </c>
      <c r="L57" s="54" t="s">
        <v>197</v>
      </c>
      <c r="M57" s="17">
        <v>1</v>
      </c>
      <c r="N57" s="50">
        <v>24</v>
      </c>
      <c r="O57" s="50">
        <v>1</v>
      </c>
      <c r="P57" s="50">
        <v>25</v>
      </c>
      <c r="Q57" s="51">
        <v>60</v>
      </c>
      <c r="R57" s="51" t="s">
        <v>735</v>
      </c>
      <c r="S57" s="65" t="s">
        <v>735</v>
      </c>
      <c r="T57" s="43">
        <f t="shared" si="8"/>
        <v>74250</v>
      </c>
      <c r="U57" s="44">
        <f t="shared" si="9"/>
        <v>37125</v>
      </c>
      <c r="V57" s="44">
        <f t="shared" si="10"/>
        <v>37125</v>
      </c>
      <c r="W57" s="45">
        <f t="shared" si="11"/>
        <v>44550</v>
      </c>
      <c r="X57" s="45">
        <f t="shared" si="12"/>
        <v>29700</v>
      </c>
      <c r="Y57" s="46">
        <f t="shared" si="13"/>
        <v>59400</v>
      </c>
      <c r="Z57" s="46">
        <f t="shared" si="14"/>
        <v>14850</v>
      </c>
      <c r="AA57" s="21" t="s">
        <v>1864</v>
      </c>
      <c r="AB57" s="21" t="s">
        <v>1294</v>
      </c>
      <c r="AC57" s="21" t="s">
        <v>1865</v>
      </c>
      <c r="AD57" s="91" t="s">
        <v>1866</v>
      </c>
      <c r="AE57" s="54" t="s">
        <v>426</v>
      </c>
      <c r="AF57" s="54" t="s">
        <v>240</v>
      </c>
      <c r="AG57" s="17" t="str">
        <f t="shared" si="15"/>
        <v>060102</v>
      </c>
      <c r="AH57" s="54" t="s">
        <v>1088</v>
      </c>
      <c r="AI57" s="20" t="s">
        <v>1675</v>
      </c>
      <c r="BK57" s="21">
        <v>3000</v>
      </c>
      <c r="BL57" s="21">
        <v>6</v>
      </c>
      <c r="BM57" s="21" t="s">
        <v>2485</v>
      </c>
    </row>
    <row r="58" spans="1:65" s="42" customFormat="1" ht="33" customHeight="1" x14ac:dyDescent="0.3">
      <c r="A58" s="48">
        <v>55</v>
      </c>
      <c r="B58" s="28" t="s">
        <v>211</v>
      </c>
      <c r="C58" s="77" t="s">
        <v>223</v>
      </c>
      <c r="D58" s="85" t="s">
        <v>422</v>
      </c>
      <c r="E58" s="85" t="s">
        <v>208</v>
      </c>
      <c r="F58" s="20" t="s">
        <v>1396</v>
      </c>
      <c r="G58" s="21" t="s">
        <v>1620</v>
      </c>
      <c r="H58" s="21"/>
      <c r="I58" s="20" t="s">
        <v>1661</v>
      </c>
      <c r="J58" s="21" t="s">
        <v>2169</v>
      </c>
      <c r="K58" s="72" t="s">
        <v>1904</v>
      </c>
      <c r="L58" s="54" t="s">
        <v>197</v>
      </c>
      <c r="M58" s="17">
        <f>VLOOKUP(AG58,'조정계수 2026.02.01'!A:C,3,0)</f>
        <v>0.7</v>
      </c>
      <c r="N58" s="50">
        <v>12</v>
      </c>
      <c r="O58" s="50">
        <v>1</v>
      </c>
      <c r="P58" s="50">
        <v>13</v>
      </c>
      <c r="Q58" s="51">
        <v>60</v>
      </c>
      <c r="R58" s="51" t="s">
        <v>735</v>
      </c>
      <c r="S58" s="65" t="s">
        <v>735</v>
      </c>
      <c r="T58" s="43">
        <f t="shared" si="8"/>
        <v>38610</v>
      </c>
      <c r="U58" s="44">
        <f t="shared" si="9"/>
        <v>14286</v>
      </c>
      <c r="V58" s="44">
        <f t="shared" si="10"/>
        <v>24324</v>
      </c>
      <c r="W58" s="45">
        <f t="shared" si="11"/>
        <v>16989</v>
      </c>
      <c r="X58" s="45">
        <f t="shared" si="12"/>
        <v>21621</v>
      </c>
      <c r="Y58" s="46">
        <f t="shared" si="13"/>
        <v>27800</v>
      </c>
      <c r="Z58" s="46">
        <f t="shared" si="14"/>
        <v>10810</v>
      </c>
      <c r="AA58" s="21" t="s">
        <v>1867</v>
      </c>
      <c r="AB58" s="21" t="s">
        <v>1868</v>
      </c>
      <c r="AC58" s="21" t="s">
        <v>1869</v>
      </c>
      <c r="AD58" s="91" t="s">
        <v>1870</v>
      </c>
      <c r="AE58" s="54" t="s">
        <v>426</v>
      </c>
      <c r="AF58" s="54" t="s">
        <v>234</v>
      </c>
      <c r="AG58" s="17" t="str">
        <f t="shared" si="15"/>
        <v>200101</v>
      </c>
      <c r="AH58" s="54" t="s">
        <v>1165</v>
      </c>
      <c r="AI58" s="20" t="s">
        <v>1675</v>
      </c>
      <c r="BK58" s="21">
        <v>3000</v>
      </c>
      <c r="BL58" s="21">
        <v>6</v>
      </c>
      <c r="BM58" s="21" t="s">
        <v>2486</v>
      </c>
    </row>
    <row r="59" spans="1:65" s="42" customFormat="1" ht="33" customHeight="1" x14ac:dyDescent="0.3">
      <c r="A59" s="48">
        <v>56</v>
      </c>
      <c r="B59" s="28" t="s">
        <v>211</v>
      </c>
      <c r="C59" s="77" t="s">
        <v>223</v>
      </c>
      <c r="D59" s="85" t="s">
        <v>437</v>
      </c>
      <c r="E59" s="85" t="s">
        <v>776</v>
      </c>
      <c r="F59" s="20" t="s">
        <v>1396</v>
      </c>
      <c r="G59" s="21" t="s">
        <v>1620</v>
      </c>
      <c r="H59" s="21"/>
      <c r="I59" s="20" t="s">
        <v>1662</v>
      </c>
      <c r="J59" s="21" t="s">
        <v>2170</v>
      </c>
      <c r="K59" s="72" t="s">
        <v>1905</v>
      </c>
      <c r="L59" s="54" t="s">
        <v>197</v>
      </c>
      <c r="M59" s="17">
        <f>VLOOKUP(AG59,'조정계수 2026.02.01'!A:C,3,0)</f>
        <v>0.8</v>
      </c>
      <c r="N59" s="50">
        <v>16</v>
      </c>
      <c r="O59" s="50">
        <v>1</v>
      </c>
      <c r="P59" s="50">
        <v>17</v>
      </c>
      <c r="Q59" s="51">
        <v>60</v>
      </c>
      <c r="R59" s="51" t="s">
        <v>735</v>
      </c>
      <c r="S59" s="65" t="s">
        <v>735</v>
      </c>
      <c r="T59" s="43">
        <f t="shared" si="8"/>
        <v>50490</v>
      </c>
      <c r="U59" s="44">
        <f t="shared" si="9"/>
        <v>14138</v>
      </c>
      <c r="V59" s="44">
        <f t="shared" si="10"/>
        <v>36352</v>
      </c>
      <c r="W59" s="45">
        <f t="shared" si="11"/>
        <v>18177</v>
      </c>
      <c r="X59" s="45">
        <f t="shared" si="12"/>
        <v>32313</v>
      </c>
      <c r="Y59" s="46">
        <f t="shared" si="13"/>
        <v>34334</v>
      </c>
      <c r="Z59" s="46">
        <f t="shared" si="14"/>
        <v>16156</v>
      </c>
      <c r="AA59" s="21" t="s">
        <v>1871</v>
      </c>
      <c r="AB59" s="21" t="s">
        <v>1872</v>
      </c>
      <c r="AC59" s="21" t="s">
        <v>1873</v>
      </c>
      <c r="AD59" s="91" t="s">
        <v>1874</v>
      </c>
      <c r="AE59" s="54" t="s">
        <v>426</v>
      </c>
      <c r="AF59" s="54" t="s">
        <v>253</v>
      </c>
      <c r="AG59" s="17" t="str">
        <f t="shared" si="15"/>
        <v>100302</v>
      </c>
      <c r="AH59" s="54" t="s">
        <v>1686</v>
      </c>
      <c r="AI59" s="20" t="s">
        <v>1675</v>
      </c>
      <c r="BK59" s="21">
        <v>2500</v>
      </c>
      <c r="BL59" s="21">
        <v>5</v>
      </c>
      <c r="BM59" s="21" t="s">
        <v>2482</v>
      </c>
    </row>
    <row r="60" spans="1:65" s="42" customFormat="1" ht="33" customHeight="1" x14ac:dyDescent="0.3">
      <c r="A60" s="48">
        <v>57</v>
      </c>
      <c r="B60" s="28" t="s">
        <v>211</v>
      </c>
      <c r="C60" s="77" t="s">
        <v>208</v>
      </c>
      <c r="D60" s="85" t="s">
        <v>418</v>
      </c>
      <c r="E60" s="85" t="s">
        <v>202</v>
      </c>
      <c r="F60" s="20" t="s">
        <v>1397</v>
      </c>
      <c r="G60" s="21" t="s">
        <v>1620</v>
      </c>
      <c r="H60" s="21"/>
      <c r="I60" s="20" t="s">
        <v>1663</v>
      </c>
      <c r="J60" s="21" t="s">
        <v>2171</v>
      </c>
      <c r="K60" s="72" t="s">
        <v>1674</v>
      </c>
      <c r="L60" s="54" t="s">
        <v>197</v>
      </c>
      <c r="M60" s="50">
        <v>1</v>
      </c>
      <c r="N60" s="50">
        <v>20</v>
      </c>
      <c r="O60" s="50">
        <v>1</v>
      </c>
      <c r="P60" s="50">
        <v>21</v>
      </c>
      <c r="Q60" s="51">
        <v>60</v>
      </c>
      <c r="R60" s="51" t="s">
        <v>735</v>
      </c>
      <c r="S60" s="65" t="s">
        <v>735</v>
      </c>
      <c r="T60" s="43">
        <f t="shared" si="8"/>
        <v>62370</v>
      </c>
      <c r="U60" s="44">
        <f t="shared" si="9"/>
        <v>6237</v>
      </c>
      <c r="V60" s="44">
        <f t="shared" si="10"/>
        <v>56133</v>
      </c>
      <c r="W60" s="45">
        <f t="shared" si="11"/>
        <v>12474</v>
      </c>
      <c r="X60" s="45">
        <f t="shared" si="12"/>
        <v>49896</v>
      </c>
      <c r="Y60" s="46">
        <f t="shared" si="13"/>
        <v>37422</v>
      </c>
      <c r="Z60" s="46">
        <f t="shared" si="14"/>
        <v>24948</v>
      </c>
      <c r="AA60" s="21" t="s">
        <v>1875</v>
      </c>
      <c r="AB60" s="21" t="s">
        <v>1593</v>
      </c>
      <c r="AC60" s="21" t="s">
        <v>1876</v>
      </c>
      <c r="AD60" s="91" t="s">
        <v>1877</v>
      </c>
      <c r="AE60" s="54" t="s">
        <v>425</v>
      </c>
      <c r="AF60" s="54" t="s">
        <v>996</v>
      </c>
      <c r="AG60" s="17" t="str">
        <f t="shared" si="15"/>
        <v>200203</v>
      </c>
      <c r="AH60" s="54" t="s">
        <v>1430</v>
      </c>
      <c r="AI60" s="20" t="s">
        <v>1675</v>
      </c>
      <c r="BK60" s="21">
        <v>3000</v>
      </c>
      <c r="BL60" s="21">
        <v>6</v>
      </c>
      <c r="BM60" s="21" t="s">
        <v>2487</v>
      </c>
    </row>
    <row r="61" spans="1:65" s="42" customFormat="1" ht="33" customHeight="1" x14ac:dyDescent="0.3">
      <c r="A61" s="48">
        <v>58</v>
      </c>
      <c r="B61" s="28" t="s">
        <v>211</v>
      </c>
      <c r="C61" s="77" t="s">
        <v>223</v>
      </c>
      <c r="D61" s="85" t="s">
        <v>458</v>
      </c>
      <c r="E61" s="85" t="s">
        <v>469</v>
      </c>
      <c r="F61" s="20" t="s">
        <v>1396</v>
      </c>
      <c r="G61" s="21" t="s">
        <v>1620</v>
      </c>
      <c r="H61" s="21"/>
      <c r="I61" s="20" t="s">
        <v>1664</v>
      </c>
      <c r="J61" s="21" t="s">
        <v>2172</v>
      </c>
      <c r="K61" s="72" t="s">
        <v>1906</v>
      </c>
      <c r="L61" s="54" t="s">
        <v>197</v>
      </c>
      <c r="M61" s="17">
        <f>VLOOKUP(AG61,'조정계수 2026.02.01'!A:C,3,0)</f>
        <v>0.8</v>
      </c>
      <c r="N61" s="50">
        <v>20</v>
      </c>
      <c r="O61" s="50">
        <v>1</v>
      </c>
      <c r="P61" s="50">
        <v>21</v>
      </c>
      <c r="Q61" s="51">
        <v>60</v>
      </c>
      <c r="R61" s="51" t="s">
        <v>735</v>
      </c>
      <c r="S61" s="65" t="s">
        <v>735</v>
      </c>
      <c r="T61" s="43">
        <f t="shared" si="8"/>
        <v>62370</v>
      </c>
      <c r="U61" s="44">
        <f t="shared" si="9"/>
        <v>17464</v>
      </c>
      <c r="V61" s="44">
        <f t="shared" si="10"/>
        <v>44906</v>
      </c>
      <c r="W61" s="45">
        <f t="shared" si="11"/>
        <v>22454</v>
      </c>
      <c r="X61" s="45">
        <f t="shared" si="12"/>
        <v>39916</v>
      </c>
      <c r="Y61" s="46">
        <f t="shared" si="13"/>
        <v>42412</v>
      </c>
      <c r="Z61" s="46">
        <f t="shared" si="14"/>
        <v>19958</v>
      </c>
      <c r="AA61" s="21" t="s">
        <v>1878</v>
      </c>
      <c r="AB61" s="21" t="s">
        <v>1879</v>
      </c>
      <c r="AC61" s="21" t="s">
        <v>1880</v>
      </c>
      <c r="AD61" s="91" t="s">
        <v>1881</v>
      </c>
      <c r="AE61" s="54" t="s">
        <v>426</v>
      </c>
      <c r="AF61" s="54" t="s">
        <v>332</v>
      </c>
      <c r="AG61" s="17" t="str">
        <f t="shared" si="15"/>
        <v>200107</v>
      </c>
      <c r="AH61" s="54" t="s">
        <v>1430</v>
      </c>
      <c r="AI61" s="20" t="s">
        <v>1675</v>
      </c>
      <c r="BK61" s="21">
        <v>3000</v>
      </c>
      <c r="BL61" s="21">
        <v>6</v>
      </c>
      <c r="BM61" s="21" t="s">
        <v>2488</v>
      </c>
    </row>
    <row r="62" spans="1:65" s="42" customFormat="1" ht="33" customHeight="1" x14ac:dyDescent="0.3">
      <c r="A62" s="48">
        <v>59</v>
      </c>
      <c r="B62" s="28" t="s">
        <v>211</v>
      </c>
      <c r="C62" s="77" t="s">
        <v>223</v>
      </c>
      <c r="D62" s="85" t="s">
        <v>441</v>
      </c>
      <c r="E62" s="85" t="s">
        <v>435</v>
      </c>
      <c r="F62" s="20" t="s">
        <v>1397</v>
      </c>
      <c r="G62" s="21" t="s">
        <v>1445</v>
      </c>
      <c r="H62" s="21"/>
      <c r="I62" s="20" t="s">
        <v>1418</v>
      </c>
      <c r="J62" s="21" t="s">
        <v>2173</v>
      </c>
      <c r="K62" s="72" t="s">
        <v>1565</v>
      </c>
      <c r="L62" s="54" t="s">
        <v>191</v>
      </c>
      <c r="M62" s="17">
        <f>VLOOKUP(AG62,'조정계수 2026.02.01'!A:C,3,0)</f>
        <v>0.8</v>
      </c>
      <c r="N62" s="50">
        <v>19</v>
      </c>
      <c r="O62" s="50">
        <v>1</v>
      </c>
      <c r="P62" s="50">
        <v>20</v>
      </c>
      <c r="Q62" s="51">
        <v>60</v>
      </c>
      <c r="R62" s="51" t="s">
        <v>575</v>
      </c>
      <c r="S62" s="54" t="s">
        <v>209</v>
      </c>
      <c r="T62" s="43">
        <f t="shared" si="8"/>
        <v>83600</v>
      </c>
      <c r="U62" s="44">
        <f t="shared" si="9"/>
        <v>23408</v>
      </c>
      <c r="V62" s="44">
        <f t="shared" si="10"/>
        <v>60192</v>
      </c>
      <c r="W62" s="45">
        <f t="shared" si="11"/>
        <v>30096</v>
      </c>
      <c r="X62" s="45">
        <f t="shared" si="12"/>
        <v>53504</v>
      </c>
      <c r="Y62" s="46">
        <f t="shared" si="13"/>
        <v>56848</v>
      </c>
      <c r="Z62" s="46">
        <f t="shared" si="14"/>
        <v>26752</v>
      </c>
      <c r="AA62" s="21" t="s">
        <v>1557</v>
      </c>
      <c r="AB62" s="21" t="s">
        <v>1446</v>
      </c>
      <c r="AC62" s="21" t="s">
        <v>1447</v>
      </c>
      <c r="AD62" s="91" t="s">
        <v>1472</v>
      </c>
      <c r="AE62" s="54" t="s">
        <v>425</v>
      </c>
      <c r="AF62" s="54" t="s">
        <v>240</v>
      </c>
      <c r="AG62" s="92" t="s">
        <v>1693</v>
      </c>
      <c r="AH62" s="54" t="s">
        <v>1088</v>
      </c>
      <c r="AI62" s="20" t="s">
        <v>1417</v>
      </c>
      <c r="BK62" s="21">
        <v>3000</v>
      </c>
      <c r="BL62" s="21">
        <v>6</v>
      </c>
      <c r="BM62" s="21" t="s">
        <v>2489</v>
      </c>
    </row>
    <row r="63" spans="1:65" s="42" customFormat="1" ht="33" customHeight="1" x14ac:dyDescent="0.3">
      <c r="A63" s="48">
        <v>60</v>
      </c>
      <c r="B63" s="28" t="s">
        <v>211</v>
      </c>
      <c r="C63" s="77" t="s">
        <v>223</v>
      </c>
      <c r="D63" s="85" t="s">
        <v>441</v>
      </c>
      <c r="E63" s="85" t="s">
        <v>435</v>
      </c>
      <c r="F63" s="20" t="s">
        <v>1396</v>
      </c>
      <c r="G63" s="21" t="s">
        <v>1445</v>
      </c>
      <c r="H63" s="21"/>
      <c r="I63" s="20" t="s">
        <v>1421</v>
      </c>
      <c r="J63" s="21" t="s">
        <v>2174</v>
      </c>
      <c r="K63" s="72" t="s">
        <v>1452</v>
      </c>
      <c r="L63" s="54" t="s">
        <v>191</v>
      </c>
      <c r="M63" s="17">
        <f>VLOOKUP(AG63,'조정계수 2026.02.01'!A:C,3,0)</f>
        <v>0.9</v>
      </c>
      <c r="N63" s="50">
        <v>27</v>
      </c>
      <c r="O63" s="50">
        <v>1</v>
      </c>
      <c r="P63" s="50">
        <v>28</v>
      </c>
      <c r="Q63" s="51">
        <v>60</v>
      </c>
      <c r="R63" s="51" t="s">
        <v>575</v>
      </c>
      <c r="S63" s="54" t="s">
        <v>209</v>
      </c>
      <c r="T63" s="43">
        <f t="shared" si="8"/>
        <v>117040</v>
      </c>
      <c r="U63" s="44">
        <f t="shared" si="9"/>
        <v>22238</v>
      </c>
      <c r="V63" s="44">
        <f t="shared" si="10"/>
        <v>94802</v>
      </c>
      <c r="W63" s="45">
        <f t="shared" si="11"/>
        <v>32772</v>
      </c>
      <c r="X63" s="45">
        <f t="shared" si="12"/>
        <v>84268</v>
      </c>
      <c r="Y63" s="46">
        <f t="shared" si="13"/>
        <v>74906</v>
      </c>
      <c r="Z63" s="46">
        <f t="shared" si="14"/>
        <v>42134</v>
      </c>
      <c r="AA63" s="21" t="s">
        <v>1558</v>
      </c>
      <c r="AB63" s="21" t="s">
        <v>1454</v>
      </c>
      <c r="AC63" s="21" t="s">
        <v>1453</v>
      </c>
      <c r="AD63" s="91" t="s">
        <v>1473</v>
      </c>
      <c r="AE63" s="54" t="s">
        <v>426</v>
      </c>
      <c r="AF63" s="65" t="s">
        <v>1563</v>
      </c>
      <c r="AG63" s="17" t="s">
        <v>655</v>
      </c>
      <c r="AH63" s="54" t="s">
        <v>351</v>
      </c>
      <c r="AI63" s="20" t="s">
        <v>1417</v>
      </c>
      <c r="BK63" s="21">
        <v>1000</v>
      </c>
      <c r="BL63" s="21">
        <v>2</v>
      </c>
      <c r="BM63" s="21" t="s">
        <v>2448</v>
      </c>
    </row>
    <row r="64" spans="1:65" s="42" customFormat="1" ht="33" customHeight="1" x14ac:dyDescent="0.3">
      <c r="A64" s="48">
        <v>61</v>
      </c>
      <c r="B64" s="28" t="s">
        <v>211</v>
      </c>
      <c r="C64" s="77" t="s">
        <v>223</v>
      </c>
      <c r="D64" s="85" t="s">
        <v>441</v>
      </c>
      <c r="E64" s="85" t="s">
        <v>435</v>
      </c>
      <c r="F64" s="20" t="s">
        <v>1397</v>
      </c>
      <c r="G64" s="21" t="s">
        <v>1445</v>
      </c>
      <c r="H64" s="21"/>
      <c r="I64" s="20" t="s">
        <v>1423</v>
      </c>
      <c r="J64" s="21" t="s">
        <v>2175</v>
      </c>
      <c r="K64" s="72" t="s">
        <v>1474</v>
      </c>
      <c r="L64" s="54" t="s">
        <v>191</v>
      </c>
      <c r="M64" s="17">
        <f>VLOOKUP(AG64,'조정계수 2026.02.01'!A:C,3,0)</f>
        <v>0.8</v>
      </c>
      <c r="N64" s="50">
        <v>19</v>
      </c>
      <c r="O64" s="50">
        <v>1</v>
      </c>
      <c r="P64" s="50">
        <v>20</v>
      </c>
      <c r="Q64" s="51">
        <v>60</v>
      </c>
      <c r="R64" s="51" t="s">
        <v>575</v>
      </c>
      <c r="S64" s="54" t="s">
        <v>209</v>
      </c>
      <c r="T64" s="43">
        <f t="shared" si="8"/>
        <v>83600</v>
      </c>
      <c r="U64" s="44">
        <f t="shared" si="9"/>
        <v>23408</v>
      </c>
      <c r="V64" s="44">
        <f t="shared" si="10"/>
        <v>60192</v>
      </c>
      <c r="W64" s="45">
        <f t="shared" si="11"/>
        <v>30096</v>
      </c>
      <c r="X64" s="45">
        <f t="shared" si="12"/>
        <v>53504</v>
      </c>
      <c r="Y64" s="46">
        <f t="shared" si="13"/>
        <v>56848</v>
      </c>
      <c r="Z64" s="46">
        <f t="shared" si="14"/>
        <v>26752</v>
      </c>
      <c r="AA64" s="21" t="s">
        <v>1559</v>
      </c>
      <c r="AB64" s="21" t="s">
        <v>1451</v>
      </c>
      <c r="AC64" s="21" t="s">
        <v>1449</v>
      </c>
      <c r="AD64" s="91" t="s">
        <v>1475</v>
      </c>
      <c r="AE64" s="54" t="s">
        <v>425</v>
      </c>
      <c r="AF64" s="54" t="s">
        <v>240</v>
      </c>
      <c r="AG64" s="17" t="s">
        <v>453</v>
      </c>
      <c r="AH64" s="54" t="s">
        <v>1088</v>
      </c>
      <c r="AI64" s="20" t="s">
        <v>1417</v>
      </c>
      <c r="BK64" s="21">
        <v>3000</v>
      </c>
      <c r="BL64" s="21">
        <v>6</v>
      </c>
      <c r="BM64" s="21" t="s">
        <v>2490</v>
      </c>
    </row>
    <row r="65" spans="1:65" s="42" customFormat="1" ht="33" customHeight="1" x14ac:dyDescent="0.3">
      <c r="A65" s="48">
        <v>62</v>
      </c>
      <c r="B65" s="28" t="s">
        <v>211</v>
      </c>
      <c r="C65" s="77" t="s">
        <v>223</v>
      </c>
      <c r="D65" s="85" t="s">
        <v>441</v>
      </c>
      <c r="E65" s="85" t="s">
        <v>435</v>
      </c>
      <c r="F65" s="20" t="s">
        <v>1396</v>
      </c>
      <c r="G65" s="21" t="s">
        <v>1445</v>
      </c>
      <c r="H65" s="21"/>
      <c r="I65" s="20" t="s">
        <v>1426</v>
      </c>
      <c r="J65" s="21" t="s">
        <v>2176</v>
      </c>
      <c r="K65" s="72" t="s">
        <v>1455</v>
      </c>
      <c r="L65" s="54" t="s">
        <v>191</v>
      </c>
      <c r="M65" s="17">
        <f>VLOOKUP(AG65,'조정계수 2026.02.01'!A:C,3,0)</f>
        <v>0.8</v>
      </c>
      <c r="N65" s="50">
        <v>19</v>
      </c>
      <c r="O65" s="50">
        <v>1</v>
      </c>
      <c r="P65" s="50">
        <v>20</v>
      </c>
      <c r="Q65" s="51">
        <v>60</v>
      </c>
      <c r="R65" s="51" t="s">
        <v>575</v>
      </c>
      <c r="S65" s="54" t="s">
        <v>209</v>
      </c>
      <c r="T65" s="43">
        <f t="shared" si="8"/>
        <v>83600</v>
      </c>
      <c r="U65" s="44">
        <f t="shared" si="9"/>
        <v>23408</v>
      </c>
      <c r="V65" s="44">
        <f t="shared" si="10"/>
        <v>60192</v>
      </c>
      <c r="W65" s="45">
        <f t="shared" si="11"/>
        <v>30096</v>
      </c>
      <c r="X65" s="45">
        <f t="shared" si="12"/>
        <v>53504</v>
      </c>
      <c r="Y65" s="46">
        <f t="shared" si="13"/>
        <v>56848</v>
      </c>
      <c r="Z65" s="46">
        <f t="shared" si="14"/>
        <v>26752</v>
      </c>
      <c r="AA65" s="21" t="s">
        <v>1560</v>
      </c>
      <c r="AB65" s="21" t="s">
        <v>1456</v>
      </c>
      <c r="AC65" s="21" t="s">
        <v>1450</v>
      </c>
      <c r="AD65" s="91" t="s">
        <v>1476</v>
      </c>
      <c r="AE65" s="54" t="s">
        <v>426</v>
      </c>
      <c r="AF65" s="54" t="s">
        <v>236</v>
      </c>
      <c r="AG65" s="17" t="s">
        <v>453</v>
      </c>
      <c r="AH65" s="54" t="s">
        <v>1088</v>
      </c>
      <c r="AI65" s="20" t="s">
        <v>1417</v>
      </c>
      <c r="BK65" s="21">
        <v>3000</v>
      </c>
      <c r="BL65" s="21">
        <v>6</v>
      </c>
      <c r="BM65" s="21" t="s">
        <v>2491</v>
      </c>
    </row>
    <row r="66" spans="1:65" s="42" customFormat="1" ht="33" customHeight="1" x14ac:dyDescent="0.3">
      <c r="A66" s="48">
        <v>63</v>
      </c>
      <c r="B66" s="28" t="s">
        <v>211</v>
      </c>
      <c r="C66" s="77" t="s">
        <v>208</v>
      </c>
      <c r="D66" s="85" t="s">
        <v>418</v>
      </c>
      <c r="E66" s="85" t="s">
        <v>202</v>
      </c>
      <c r="F66" s="20" t="s">
        <v>1396</v>
      </c>
      <c r="G66" s="21" t="s">
        <v>1445</v>
      </c>
      <c r="H66" s="21"/>
      <c r="I66" s="20" t="s">
        <v>1432</v>
      </c>
      <c r="J66" s="21" t="s">
        <v>2177</v>
      </c>
      <c r="K66" s="72" t="s">
        <v>1477</v>
      </c>
      <c r="L66" s="54" t="s">
        <v>191</v>
      </c>
      <c r="M66" s="50">
        <v>1</v>
      </c>
      <c r="N66" s="50">
        <v>30</v>
      </c>
      <c r="O66" s="50">
        <v>1</v>
      </c>
      <c r="P66" s="50">
        <v>31</v>
      </c>
      <c r="Q66" s="51">
        <v>60</v>
      </c>
      <c r="R66" s="51" t="s">
        <v>575</v>
      </c>
      <c r="S66" s="54" t="s">
        <v>209</v>
      </c>
      <c r="T66" s="43">
        <f t="shared" si="8"/>
        <v>129580</v>
      </c>
      <c r="U66" s="44">
        <f t="shared" si="9"/>
        <v>12958</v>
      </c>
      <c r="V66" s="44">
        <f t="shared" si="10"/>
        <v>116622</v>
      </c>
      <c r="W66" s="45">
        <f t="shared" si="11"/>
        <v>25916</v>
      </c>
      <c r="X66" s="45">
        <f t="shared" si="12"/>
        <v>103664</v>
      </c>
      <c r="Y66" s="46">
        <f t="shared" si="13"/>
        <v>77748</v>
      </c>
      <c r="Z66" s="46">
        <f t="shared" si="14"/>
        <v>51832</v>
      </c>
      <c r="AA66" s="21" t="s">
        <v>1561</v>
      </c>
      <c r="AB66" s="21" t="s">
        <v>1458</v>
      </c>
      <c r="AC66" s="21" t="s">
        <v>1457</v>
      </c>
      <c r="AD66" s="91" t="s">
        <v>1478</v>
      </c>
      <c r="AE66" s="54" t="s">
        <v>426</v>
      </c>
      <c r="AF66" s="54" t="s">
        <v>130</v>
      </c>
      <c r="AG66" s="17" t="s">
        <v>1468</v>
      </c>
      <c r="AH66" s="54" t="s">
        <v>1430</v>
      </c>
      <c r="AI66" s="20" t="s">
        <v>1417</v>
      </c>
      <c r="BK66" s="21">
        <v>2000</v>
      </c>
      <c r="BL66" s="21">
        <v>4</v>
      </c>
      <c r="BM66" s="21" t="s">
        <v>2492</v>
      </c>
    </row>
    <row r="67" spans="1:65" s="42" customFormat="1" ht="33" customHeight="1" x14ac:dyDescent="0.3">
      <c r="A67" s="48">
        <v>64</v>
      </c>
      <c r="B67" s="28" t="s">
        <v>211</v>
      </c>
      <c r="C67" s="77" t="s">
        <v>208</v>
      </c>
      <c r="D67" s="85" t="s">
        <v>418</v>
      </c>
      <c r="E67" s="85" t="s">
        <v>202</v>
      </c>
      <c r="F67" s="20" t="s">
        <v>1396</v>
      </c>
      <c r="G67" s="21" t="s">
        <v>1445</v>
      </c>
      <c r="H67" s="21"/>
      <c r="I67" s="20" t="s">
        <v>1436</v>
      </c>
      <c r="J67" s="21" t="s">
        <v>2178</v>
      </c>
      <c r="K67" s="72" t="s">
        <v>1564</v>
      </c>
      <c r="L67" s="54" t="s">
        <v>191</v>
      </c>
      <c r="M67" s="50">
        <v>1</v>
      </c>
      <c r="N67" s="50">
        <v>25</v>
      </c>
      <c r="O67" s="50">
        <v>1</v>
      </c>
      <c r="P67" s="50">
        <v>26</v>
      </c>
      <c r="Q67" s="51">
        <v>60</v>
      </c>
      <c r="R67" s="51" t="s">
        <v>575</v>
      </c>
      <c r="S67" s="54" t="s">
        <v>209</v>
      </c>
      <c r="T67" s="43">
        <f t="shared" si="8"/>
        <v>108680</v>
      </c>
      <c r="U67" s="44">
        <f t="shared" si="9"/>
        <v>10868</v>
      </c>
      <c r="V67" s="44">
        <f t="shared" si="10"/>
        <v>97812</v>
      </c>
      <c r="W67" s="45">
        <f t="shared" si="11"/>
        <v>21736</v>
      </c>
      <c r="X67" s="45">
        <f t="shared" si="12"/>
        <v>86944</v>
      </c>
      <c r="Y67" s="46">
        <f t="shared" si="13"/>
        <v>65208</v>
      </c>
      <c r="Z67" s="46">
        <f t="shared" si="14"/>
        <v>43472</v>
      </c>
      <c r="AA67" s="21" t="s">
        <v>1562</v>
      </c>
      <c r="AB67" s="21" t="s">
        <v>1460</v>
      </c>
      <c r="AC67" s="21" t="s">
        <v>1459</v>
      </c>
      <c r="AD67" s="91" t="s">
        <v>1479</v>
      </c>
      <c r="AE67" s="54" t="s">
        <v>426</v>
      </c>
      <c r="AF67" s="54" t="s">
        <v>1434</v>
      </c>
      <c r="AG67" s="17" t="s">
        <v>1469</v>
      </c>
      <c r="AH67" s="54" t="s">
        <v>1430</v>
      </c>
      <c r="AI67" s="20" t="s">
        <v>1417</v>
      </c>
      <c r="BK67" s="21">
        <v>2000</v>
      </c>
      <c r="BL67" s="21">
        <v>4</v>
      </c>
      <c r="BM67" s="21" t="s">
        <v>2492</v>
      </c>
    </row>
    <row r="68" spans="1:65" s="42" customFormat="1" ht="33" customHeight="1" x14ac:dyDescent="0.3">
      <c r="A68" s="48">
        <v>65</v>
      </c>
      <c r="B68" s="28" t="s">
        <v>211</v>
      </c>
      <c r="C68" s="77" t="s">
        <v>208</v>
      </c>
      <c r="D68" s="85" t="s">
        <v>418</v>
      </c>
      <c r="E68" s="85" t="s">
        <v>202</v>
      </c>
      <c r="F68" s="20" t="s">
        <v>1396</v>
      </c>
      <c r="G68" s="21" t="s">
        <v>1445</v>
      </c>
      <c r="H68" s="21"/>
      <c r="I68" s="20" t="s">
        <v>1438</v>
      </c>
      <c r="J68" s="21" t="s">
        <v>2179</v>
      </c>
      <c r="K68" s="72" t="s">
        <v>1480</v>
      </c>
      <c r="L68" s="54" t="s">
        <v>191</v>
      </c>
      <c r="M68" s="50">
        <v>1</v>
      </c>
      <c r="N68" s="50">
        <v>20</v>
      </c>
      <c r="O68" s="50">
        <v>1</v>
      </c>
      <c r="P68" s="50">
        <v>21</v>
      </c>
      <c r="Q68" s="51">
        <v>60</v>
      </c>
      <c r="R68" s="51" t="s">
        <v>575</v>
      </c>
      <c r="S68" s="54" t="s">
        <v>209</v>
      </c>
      <c r="T68" s="43">
        <f t="shared" ref="T68:T99" si="16">IF(L68="A",6160,IF(L68="B",4180,IF(L68="C",2970,0)))*P68</f>
        <v>87780</v>
      </c>
      <c r="U68" s="44">
        <f t="shared" ref="U68:U99" si="17">T68-V68</f>
        <v>8778</v>
      </c>
      <c r="V68" s="44">
        <f t="shared" ref="V68:V99" si="18">ROUNDDOWN(IF(L68="A",6160,IF(L68="B",4180,IF(L68="C",2970,0)))*P68*M68*IF(F68="직무법정",0.5,IF(F68="외국어과정",0.5,0.9)),0)</f>
        <v>79002</v>
      </c>
      <c r="W68" s="45">
        <f t="shared" ref="W68:W99" si="19">T68-X68</f>
        <v>17556</v>
      </c>
      <c r="X68" s="45">
        <f t="shared" ref="X68:X99" si="20">ROUNDDOWN(IF(L68="A",6160,IF(L68="B",4180,IF(L68="C",2970,0)))*P68*M68*IF(F68="직무법정",0.4,IF(F68="외국어과정",0.4,0.8)),0)</f>
        <v>70224</v>
      </c>
      <c r="Y68" s="46">
        <f t="shared" ref="Y68:Y99" si="21">T68-Z68</f>
        <v>52668</v>
      </c>
      <c r="Z68" s="46">
        <f t="shared" ref="Z68:Z99" si="22">ROUNDDOWN(IF(L68="A",6160,IF(L68="B",4180,IF(L68="C",2970,0)))*P68*M68*IF(F68="직무법정",0.2,IF(F68="외국어과정",0.2,0.4)),0)</f>
        <v>35112</v>
      </c>
      <c r="AA68" s="21" t="s">
        <v>1567</v>
      </c>
      <c r="AB68" s="21" t="s">
        <v>1462</v>
      </c>
      <c r="AC68" s="21" t="s">
        <v>1461</v>
      </c>
      <c r="AD68" s="91" t="s">
        <v>1481</v>
      </c>
      <c r="AE68" s="54" t="s">
        <v>426</v>
      </c>
      <c r="AF68" s="54" t="s">
        <v>1434</v>
      </c>
      <c r="AG68" s="17" t="s">
        <v>1469</v>
      </c>
      <c r="AH68" s="54" t="s">
        <v>1430</v>
      </c>
      <c r="AI68" s="20" t="s">
        <v>1417</v>
      </c>
      <c r="BK68" s="21">
        <v>2000</v>
      </c>
      <c r="BL68" s="21">
        <v>4</v>
      </c>
      <c r="BM68" s="21" t="s">
        <v>2492</v>
      </c>
    </row>
    <row r="69" spans="1:65" s="42" customFormat="1" ht="33" customHeight="1" x14ac:dyDescent="0.3">
      <c r="A69" s="48">
        <v>66</v>
      </c>
      <c r="B69" s="28" t="s">
        <v>211</v>
      </c>
      <c r="C69" s="77" t="s">
        <v>223</v>
      </c>
      <c r="D69" s="85" t="s">
        <v>810</v>
      </c>
      <c r="E69" s="85" t="s">
        <v>1566</v>
      </c>
      <c r="F69" s="20" t="s">
        <v>1396</v>
      </c>
      <c r="G69" s="21" t="s">
        <v>1445</v>
      </c>
      <c r="H69" s="21"/>
      <c r="I69" s="20" t="s">
        <v>1441</v>
      </c>
      <c r="J69" s="21" t="s">
        <v>2180</v>
      </c>
      <c r="K69" s="72" t="s">
        <v>1482</v>
      </c>
      <c r="L69" s="54" t="s">
        <v>191</v>
      </c>
      <c r="M69" s="50">
        <v>1</v>
      </c>
      <c r="N69" s="50">
        <v>20</v>
      </c>
      <c r="O69" s="50">
        <v>1</v>
      </c>
      <c r="P69" s="50">
        <v>21</v>
      </c>
      <c r="Q69" s="51">
        <v>60</v>
      </c>
      <c r="R69" s="51" t="s">
        <v>575</v>
      </c>
      <c r="S69" s="54" t="s">
        <v>209</v>
      </c>
      <c r="T69" s="43">
        <f t="shared" si="16"/>
        <v>87780</v>
      </c>
      <c r="U69" s="44">
        <f t="shared" si="17"/>
        <v>8778</v>
      </c>
      <c r="V69" s="44">
        <f t="shared" si="18"/>
        <v>79002</v>
      </c>
      <c r="W69" s="45">
        <f t="shared" si="19"/>
        <v>17556</v>
      </c>
      <c r="X69" s="45">
        <f t="shared" si="20"/>
        <v>70224</v>
      </c>
      <c r="Y69" s="46">
        <f t="shared" si="21"/>
        <v>52668</v>
      </c>
      <c r="Z69" s="46">
        <f t="shared" si="22"/>
        <v>35112</v>
      </c>
      <c r="AA69" s="21" t="s">
        <v>1568</v>
      </c>
      <c r="AB69" s="21" t="s">
        <v>1464</v>
      </c>
      <c r="AC69" s="21" t="s">
        <v>1463</v>
      </c>
      <c r="AD69" s="91" t="s">
        <v>1483</v>
      </c>
      <c r="AE69" s="54" t="s">
        <v>426</v>
      </c>
      <c r="AF69" s="54" t="s">
        <v>316</v>
      </c>
      <c r="AG69" s="17" t="s">
        <v>1470</v>
      </c>
      <c r="AH69" s="54" t="s">
        <v>1430</v>
      </c>
      <c r="AI69" s="20" t="s">
        <v>1417</v>
      </c>
      <c r="BK69" s="21">
        <v>2000</v>
      </c>
      <c r="BL69" s="21">
        <v>4</v>
      </c>
      <c r="BM69" s="21" t="s">
        <v>2492</v>
      </c>
    </row>
    <row r="70" spans="1:65" s="42" customFormat="1" ht="33" customHeight="1" x14ac:dyDescent="0.3">
      <c r="A70" s="48">
        <v>67</v>
      </c>
      <c r="B70" s="28" t="s">
        <v>211</v>
      </c>
      <c r="C70" s="77" t="s">
        <v>208</v>
      </c>
      <c r="D70" s="85" t="s">
        <v>418</v>
      </c>
      <c r="E70" s="85" t="s">
        <v>202</v>
      </c>
      <c r="F70" s="20" t="s">
        <v>1397</v>
      </c>
      <c r="G70" s="21" t="s">
        <v>1445</v>
      </c>
      <c r="H70" s="21"/>
      <c r="I70" s="20" t="s">
        <v>1444</v>
      </c>
      <c r="J70" s="21" t="s">
        <v>2181</v>
      </c>
      <c r="K70" s="72" t="s">
        <v>1484</v>
      </c>
      <c r="L70" s="54" t="s">
        <v>191</v>
      </c>
      <c r="M70" s="50">
        <v>1</v>
      </c>
      <c r="N70" s="50">
        <v>30</v>
      </c>
      <c r="O70" s="50">
        <v>1</v>
      </c>
      <c r="P70" s="50">
        <v>31</v>
      </c>
      <c r="Q70" s="51">
        <v>60</v>
      </c>
      <c r="R70" s="51" t="s">
        <v>575</v>
      </c>
      <c r="S70" s="54" t="s">
        <v>209</v>
      </c>
      <c r="T70" s="43">
        <f t="shared" si="16"/>
        <v>129580</v>
      </c>
      <c r="U70" s="44">
        <f t="shared" si="17"/>
        <v>12958</v>
      </c>
      <c r="V70" s="44">
        <f t="shared" si="18"/>
        <v>116622</v>
      </c>
      <c r="W70" s="45">
        <f t="shared" si="19"/>
        <v>25916</v>
      </c>
      <c r="X70" s="45">
        <f t="shared" si="20"/>
        <v>103664</v>
      </c>
      <c r="Y70" s="46">
        <f t="shared" si="21"/>
        <v>77748</v>
      </c>
      <c r="Z70" s="46">
        <f t="shared" si="22"/>
        <v>51832</v>
      </c>
      <c r="AA70" s="21" t="s">
        <v>1562</v>
      </c>
      <c r="AB70" s="21" t="s">
        <v>1016</v>
      </c>
      <c r="AC70" s="21" t="s">
        <v>1465</v>
      </c>
      <c r="AD70" s="91" t="s">
        <v>1485</v>
      </c>
      <c r="AE70" s="54" t="s">
        <v>425</v>
      </c>
      <c r="AF70" s="54" t="s">
        <v>996</v>
      </c>
      <c r="AG70" s="17" t="s">
        <v>1471</v>
      </c>
      <c r="AH70" s="54" t="s">
        <v>1430</v>
      </c>
      <c r="AI70" s="20" t="s">
        <v>1417</v>
      </c>
      <c r="BK70" s="21">
        <v>2500</v>
      </c>
      <c r="BL70" s="21">
        <v>5</v>
      </c>
      <c r="BM70" s="21" t="s">
        <v>2493</v>
      </c>
    </row>
    <row r="71" spans="1:65" s="42" customFormat="1" ht="33" customHeight="1" x14ac:dyDescent="0.3">
      <c r="A71" s="48">
        <v>68</v>
      </c>
      <c r="B71" s="28" t="s">
        <v>211</v>
      </c>
      <c r="C71" s="77" t="s">
        <v>208</v>
      </c>
      <c r="D71" s="85" t="s">
        <v>201</v>
      </c>
      <c r="E71" s="85" t="s">
        <v>1234</v>
      </c>
      <c r="F71" s="20" t="s">
        <v>1396</v>
      </c>
      <c r="G71" s="21" t="s">
        <v>1056</v>
      </c>
      <c r="H71" s="21"/>
      <c r="I71" s="20" t="s">
        <v>1063</v>
      </c>
      <c r="J71" s="21" t="s">
        <v>1197</v>
      </c>
      <c r="K71" s="72" t="s">
        <v>1057</v>
      </c>
      <c r="L71" s="54" t="s">
        <v>197</v>
      </c>
      <c r="M71" s="17">
        <f>VLOOKUP(AG71,'조정계수 2026.02.01'!A:C,3,0)</f>
        <v>0.7</v>
      </c>
      <c r="N71" s="50">
        <v>16</v>
      </c>
      <c r="O71" s="50">
        <v>1</v>
      </c>
      <c r="P71" s="50">
        <v>17</v>
      </c>
      <c r="Q71" s="51">
        <v>60</v>
      </c>
      <c r="R71" s="51" t="s">
        <v>199</v>
      </c>
      <c r="S71" s="54" t="s">
        <v>209</v>
      </c>
      <c r="T71" s="43">
        <f t="shared" si="16"/>
        <v>50490</v>
      </c>
      <c r="U71" s="44">
        <f t="shared" si="17"/>
        <v>18682</v>
      </c>
      <c r="V71" s="44">
        <f t="shared" si="18"/>
        <v>31808</v>
      </c>
      <c r="W71" s="45">
        <f t="shared" si="19"/>
        <v>22216</v>
      </c>
      <c r="X71" s="45">
        <f t="shared" si="20"/>
        <v>28274</v>
      </c>
      <c r="Y71" s="46">
        <f t="shared" si="21"/>
        <v>36353</v>
      </c>
      <c r="Z71" s="46">
        <f t="shared" si="22"/>
        <v>14137</v>
      </c>
      <c r="AA71" s="82" t="s">
        <v>1242</v>
      </c>
      <c r="AB71" s="21" t="s">
        <v>1271</v>
      </c>
      <c r="AC71" s="21" t="s">
        <v>1299</v>
      </c>
      <c r="AD71" s="91" t="s">
        <v>1467</v>
      </c>
      <c r="AE71" s="54" t="s">
        <v>426</v>
      </c>
      <c r="AF71" s="54" t="s">
        <v>258</v>
      </c>
      <c r="AG71" s="17" t="s">
        <v>451</v>
      </c>
      <c r="AH71" s="54" t="s">
        <v>1059</v>
      </c>
      <c r="AI71" s="20" t="s">
        <v>1062</v>
      </c>
      <c r="BK71" s="21">
        <v>3000</v>
      </c>
      <c r="BL71" s="21">
        <v>6</v>
      </c>
      <c r="BM71" s="21" t="s">
        <v>2494</v>
      </c>
    </row>
    <row r="72" spans="1:65" s="42" customFormat="1" ht="33" customHeight="1" x14ac:dyDescent="0.3">
      <c r="A72" s="48">
        <v>69</v>
      </c>
      <c r="B72" s="28" t="s">
        <v>211</v>
      </c>
      <c r="C72" s="77" t="s">
        <v>223</v>
      </c>
      <c r="D72" s="85" t="s">
        <v>441</v>
      </c>
      <c r="E72" s="85" t="s">
        <v>435</v>
      </c>
      <c r="F72" s="20" t="s">
        <v>1397</v>
      </c>
      <c r="G72" s="21" t="s">
        <v>1056</v>
      </c>
      <c r="H72" s="21"/>
      <c r="I72" s="20" t="s">
        <v>1067</v>
      </c>
      <c r="J72" s="21" t="s">
        <v>1198</v>
      </c>
      <c r="K72" s="72" t="s">
        <v>1064</v>
      </c>
      <c r="L72" s="54" t="s">
        <v>191</v>
      </c>
      <c r="M72" s="17">
        <f>VLOOKUP(AG72,'조정계수 2026.02.01'!A:C,3,0)</f>
        <v>0.9</v>
      </c>
      <c r="N72" s="50">
        <v>19</v>
      </c>
      <c r="O72" s="50">
        <v>1</v>
      </c>
      <c r="P72" s="50">
        <v>20</v>
      </c>
      <c r="Q72" s="51">
        <v>60</v>
      </c>
      <c r="R72" s="51" t="s">
        <v>199</v>
      </c>
      <c r="S72" s="54" t="s">
        <v>209</v>
      </c>
      <c r="T72" s="43">
        <f t="shared" si="16"/>
        <v>83600</v>
      </c>
      <c r="U72" s="44">
        <f t="shared" si="17"/>
        <v>15884</v>
      </c>
      <c r="V72" s="44">
        <f t="shared" si="18"/>
        <v>67716</v>
      </c>
      <c r="W72" s="45">
        <f t="shared" si="19"/>
        <v>23408</v>
      </c>
      <c r="X72" s="45">
        <f t="shared" si="20"/>
        <v>60192</v>
      </c>
      <c r="Y72" s="46">
        <f t="shared" si="21"/>
        <v>53504</v>
      </c>
      <c r="Z72" s="46">
        <f t="shared" si="22"/>
        <v>30096</v>
      </c>
      <c r="AA72" s="82" t="s">
        <v>1243</v>
      </c>
      <c r="AB72" s="21" t="s">
        <v>1272</v>
      </c>
      <c r="AC72" s="21" t="s">
        <v>1300</v>
      </c>
      <c r="AD72" s="82" t="s">
        <v>1329</v>
      </c>
      <c r="AE72" s="54" t="s">
        <v>425</v>
      </c>
      <c r="AF72" s="54" t="s">
        <v>322</v>
      </c>
      <c r="AG72" s="17" t="s">
        <v>1405</v>
      </c>
      <c r="AH72" s="54" t="s">
        <v>1065</v>
      </c>
      <c r="AI72" s="20" t="s">
        <v>1062</v>
      </c>
      <c r="BK72" s="21">
        <v>500</v>
      </c>
      <c r="BL72" s="21">
        <v>1</v>
      </c>
      <c r="BM72" s="21" t="s">
        <v>2495</v>
      </c>
    </row>
    <row r="73" spans="1:65" s="42" customFormat="1" ht="33" customHeight="1" x14ac:dyDescent="0.3">
      <c r="A73" s="48">
        <v>70</v>
      </c>
      <c r="B73" s="28" t="s">
        <v>211</v>
      </c>
      <c r="C73" s="77" t="s">
        <v>223</v>
      </c>
      <c r="D73" s="85" t="s">
        <v>1398</v>
      </c>
      <c r="E73" s="85" t="s">
        <v>482</v>
      </c>
      <c r="F73" s="20" t="s">
        <v>1397</v>
      </c>
      <c r="G73" s="21" t="s">
        <v>1056</v>
      </c>
      <c r="H73" s="21"/>
      <c r="I73" s="20" t="s">
        <v>1070</v>
      </c>
      <c r="J73" s="21" t="s">
        <v>1199</v>
      </c>
      <c r="K73" s="72" t="s">
        <v>2618</v>
      </c>
      <c r="L73" s="54" t="s">
        <v>191</v>
      </c>
      <c r="M73" s="17">
        <f>VLOOKUP(AG73,'조정계수 2026.02.01'!A:C,3,0)</f>
        <v>0.8</v>
      </c>
      <c r="N73" s="50">
        <v>20</v>
      </c>
      <c r="O73" s="50">
        <v>1</v>
      </c>
      <c r="P73" s="50">
        <v>21</v>
      </c>
      <c r="Q73" s="51">
        <v>60</v>
      </c>
      <c r="R73" s="51" t="s">
        <v>199</v>
      </c>
      <c r="S73" s="54" t="s">
        <v>209</v>
      </c>
      <c r="T73" s="43">
        <f t="shared" si="16"/>
        <v>87780</v>
      </c>
      <c r="U73" s="44">
        <f t="shared" si="17"/>
        <v>24579</v>
      </c>
      <c r="V73" s="44">
        <f t="shared" si="18"/>
        <v>63201</v>
      </c>
      <c r="W73" s="45">
        <f t="shared" si="19"/>
        <v>31601</v>
      </c>
      <c r="X73" s="45">
        <f t="shared" si="20"/>
        <v>56179</v>
      </c>
      <c r="Y73" s="46">
        <f t="shared" si="21"/>
        <v>59691</v>
      </c>
      <c r="Z73" s="46">
        <f t="shared" si="22"/>
        <v>28089</v>
      </c>
      <c r="AA73" s="82" t="s">
        <v>1374</v>
      </c>
      <c r="AB73" s="21" t="s">
        <v>1375</v>
      </c>
      <c r="AC73" s="21" t="s">
        <v>1376</v>
      </c>
      <c r="AD73" s="82" t="s">
        <v>1377</v>
      </c>
      <c r="AE73" s="54" t="s">
        <v>425</v>
      </c>
      <c r="AF73" s="54" t="s">
        <v>253</v>
      </c>
      <c r="AG73" s="17" t="s">
        <v>497</v>
      </c>
      <c r="AH73" s="54" t="s">
        <v>1059</v>
      </c>
      <c r="AI73" s="20" t="s">
        <v>1062</v>
      </c>
      <c r="BK73" s="21">
        <v>2500</v>
      </c>
      <c r="BL73" s="21">
        <v>5</v>
      </c>
      <c r="BM73" s="21" t="s">
        <v>2496</v>
      </c>
    </row>
    <row r="74" spans="1:65" s="42" customFormat="1" ht="33" customHeight="1" x14ac:dyDescent="0.3">
      <c r="A74" s="48">
        <v>71</v>
      </c>
      <c r="B74" s="28" t="s">
        <v>211</v>
      </c>
      <c r="C74" s="77" t="s">
        <v>223</v>
      </c>
      <c r="D74" s="85" t="s">
        <v>1399</v>
      </c>
      <c r="E74" s="85" t="s">
        <v>1400</v>
      </c>
      <c r="F74" s="20" t="s">
        <v>1396</v>
      </c>
      <c r="G74" s="21" t="s">
        <v>1056</v>
      </c>
      <c r="H74" s="21"/>
      <c r="I74" s="20" t="s">
        <v>1075</v>
      </c>
      <c r="J74" s="21" t="s">
        <v>1200</v>
      </c>
      <c r="K74" s="72" t="s">
        <v>1071</v>
      </c>
      <c r="L74" s="54" t="s">
        <v>191</v>
      </c>
      <c r="M74" s="50">
        <v>1</v>
      </c>
      <c r="N74" s="50">
        <v>18</v>
      </c>
      <c r="O74" s="50">
        <v>1</v>
      </c>
      <c r="P74" s="50">
        <v>19</v>
      </c>
      <c r="Q74" s="51">
        <v>60</v>
      </c>
      <c r="R74" s="51" t="s">
        <v>199</v>
      </c>
      <c r="S74" s="54" t="s">
        <v>209</v>
      </c>
      <c r="T74" s="43">
        <f t="shared" si="16"/>
        <v>79420</v>
      </c>
      <c r="U74" s="44">
        <f t="shared" si="17"/>
        <v>7942</v>
      </c>
      <c r="V74" s="44">
        <f t="shared" si="18"/>
        <v>71478</v>
      </c>
      <c r="W74" s="45">
        <f t="shared" si="19"/>
        <v>15884</v>
      </c>
      <c r="X74" s="45">
        <f t="shared" si="20"/>
        <v>63536</v>
      </c>
      <c r="Y74" s="46">
        <f t="shared" si="21"/>
        <v>47652</v>
      </c>
      <c r="Z74" s="46">
        <f t="shared" si="22"/>
        <v>31768</v>
      </c>
      <c r="AA74" s="82" t="s">
        <v>1378</v>
      </c>
      <c r="AB74" s="21" t="s">
        <v>1379</v>
      </c>
      <c r="AC74" s="21" t="s">
        <v>1380</v>
      </c>
      <c r="AD74" s="82" t="s">
        <v>1381</v>
      </c>
      <c r="AE74" s="54" t="s">
        <v>426</v>
      </c>
      <c r="AF74" s="54" t="s">
        <v>127</v>
      </c>
      <c r="AG74" s="17" t="s">
        <v>1406</v>
      </c>
      <c r="AH74" s="54" t="s">
        <v>1072</v>
      </c>
      <c r="AI74" s="20" t="s">
        <v>1062</v>
      </c>
      <c r="BK74" s="21">
        <v>500</v>
      </c>
      <c r="BL74" s="21">
        <v>1</v>
      </c>
      <c r="BM74" s="21" t="s">
        <v>2497</v>
      </c>
    </row>
    <row r="75" spans="1:65" s="42" customFormat="1" ht="33" customHeight="1" x14ac:dyDescent="0.3">
      <c r="A75" s="48">
        <v>72</v>
      </c>
      <c r="B75" s="28" t="s">
        <v>211</v>
      </c>
      <c r="C75" s="77" t="s">
        <v>223</v>
      </c>
      <c r="D75" s="85" t="s">
        <v>1401</v>
      </c>
      <c r="E75" s="85" t="s">
        <v>1402</v>
      </c>
      <c r="F75" s="20" t="s">
        <v>1396</v>
      </c>
      <c r="G75" s="21" t="s">
        <v>1056</v>
      </c>
      <c r="H75" s="21"/>
      <c r="I75" s="20" t="s">
        <v>1079</v>
      </c>
      <c r="J75" s="21" t="s">
        <v>1201</v>
      </c>
      <c r="K75" s="72" t="s">
        <v>1076</v>
      </c>
      <c r="L75" s="54" t="s">
        <v>191</v>
      </c>
      <c r="M75" s="50">
        <v>1</v>
      </c>
      <c r="N75" s="50">
        <v>20</v>
      </c>
      <c r="O75" s="50">
        <v>1</v>
      </c>
      <c r="P75" s="50">
        <v>21</v>
      </c>
      <c r="Q75" s="51">
        <v>60</v>
      </c>
      <c r="R75" s="51" t="s">
        <v>199</v>
      </c>
      <c r="S75" s="54" t="s">
        <v>209</v>
      </c>
      <c r="T75" s="43">
        <f t="shared" si="16"/>
        <v>87780</v>
      </c>
      <c r="U75" s="44">
        <f t="shared" si="17"/>
        <v>8778</v>
      </c>
      <c r="V75" s="44">
        <f t="shared" si="18"/>
        <v>79002</v>
      </c>
      <c r="W75" s="45">
        <f t="shared" si="19"/>
        <v>17556</v>
      </c>
      <c r="X75" s="45">
        <f t="shared" si="20"/>
        <v>70224</v>
      </c>
      <c r="Y75" s="46">
        <f t="shared" si="21"/>
        <v>52668</v>
      </c>
      <c r="Z75" s="46">
        <f t="shared" si="22"/>
        <v>35112</v>
      </c>
      <c r="AA75" s="82" t="s">
        <v>1382</v>
      </c>
      <c r="AB75" s="21" t="s">
        <v>1383</v>
      </c>
      <c r="AC75" s="21" t="s">
        <v>1384</v>
      </c>
      <c r="AD75" s="82" t="s">
        <v>1385</v>
      </c>
      <c r="AE75" s="54" t="s">
        <v>426</v>
      </c>
      <c r="AF75" s="54" t="s">
        <v>320</v>
      </c>
      <c r="AG75" s="17" t="s">
        <v>1407</v>
      </c>
      <c r="AH75" s="54" t="s">
        <v>1077</v>
      </c>
      <c r="AI75" s="20" t="s">
        <v>1062</v>
      </c>
      <c r="BK75" s="21">
        <v>500</v>
      </c>
      <c r="BL75" s="21">
        <v>1</v>
      </c>
      <c r="BM75" s="21" t="s">
        <v>2497</v>
      </c>
    </row>
    <row r="76" spans="1:65" s="42" customFormat="1" ht="33" customHeight="1" x14ac:dyDescent="0.3">
      <c r="A76" s="48">
        <v>73</v>
      </c>
      <c r="B76" s="28" t="s">
        <v>211</v>
      </c>
      <c r="C76" s="77" t="s">
        <v>223</v>
      </c>
      <c r="D76" s="85" t="s">
        <v>437</v>
      </c>
      <c r="E76" s="85" t="s">
        <v>184</v>
      </c>
      <c r="F76" s="20" t="s">
        <v>1396</v>
      </c>
      <c r="G76" s="21" t="s">
        <v>1056</v>
      </c>
      <c r="H76" s="21"/>
      <c r="I76" s="20" t="s">
        <v>1082</v>
      </c>
      <c r="J76" s="21" t="s">
        <v>1202</v>
      </c>
      <c r="K76" s="72" t="s">
        <v>1080</v>
      </c>
      <c r="L76" s="54" t="s">
        <v>197</v>
      </c>
      <c r="M76" s="50">
        <v>1</v>
      </c>
      <c r="N76" s="50">
        <v>16</v>
      </c>
      <c r="O76" s="50">
        <v>1</v>
      </c>
      <c r="P76" s="50">
        <v>17</v>
      </c>
      <c r="Q76" s="51">
        <v>60</v>
      </c>
      <c r="R76" s="51" t="s">
        <v>199</v>
      </c>
      <c r="S76" s="54" t="s">
        <v>209</v>
      </c>
      <c r="T76" s="43">
        <f t="shared" si="16"/>
        <v>50490</v>
      </c>
      <c r="U76" s="44">
        <f t="shared" si="17"/>
        <v>5049</v>
      </c>
      <c r="V76" s="44">
        <f t="shared" si="18"/>
        <v>45441</v>
      </c>
      <c r="W76" s="45">
        <f t="shared" si="19"/>
        <v>10098</v>
      </c>
      <c r="X76" s="45">
        <f t="shared" si="20"/>
        <v>40392</v>
      </c>
      <c r="Y76" s="46">
        <f t="shared" si="21"/>
        <v>30294</v>
      </c>
      <c r="Z76" s="46">
        <f t="shared" si="22"/>
        <v>20196</v>
      </c>
      <c r="AA76" s="82" t="s">
        <v>1357</v>
      </c>
      <c r="AB76" s="21" t="s">
        <v>1358</v>
      </c>
      <c r="AC76" s="21" t="s">
        <v>1408</v>
      </c>
      <c r="AD76" s="82" t="s">
        <v>1359</v>
      </c>
      <c r="AE76" s="54" t="s">
        <v>425</v>
      </c>
      <c r="AF76" s="54" t="s">
        <v>363</v>
      </c>
      <c r="AG76" s="17" t="s">
        <v>489</v>
      </c>
      <c r="AH76" s="54" t="s">
        <v>1077</v>
      </c>
      <c r="AI76" s="20" t="s">
        <v>1062</v>
      </c>
      <c r="BK76" s="21">
        <v>2000</v>
      </c>
      <c r="BL76" s="21">
        <v>4</v>
      </c>
      <c r="BM76" s="21" t="s">
        <v>2498</v>
      </c>
    </row>
    <row r="77" spans="1:65" s="42" customFormat="1" ht="33" customHeight="1" x14ac:dyDescent="0.3">
      <c r="A77" s="48">
        <v>74</v>
      </c>
      <c r="B77" s="28" t="s">
        <v>211</v>
      </c>
      <c r="C77" s="77" t="s">
        <v>223</v>
      </c>
      <c r="D77" s="85" t="s">
        <v>458</v>
      </c>
      <c r="E77" s="85" t="s">
        <v>1241</v>
      </c>
      <c r="F77" s="20" t="s">
        <v>1396</v>
      </c>
      <c r="G77" s="21" t="s">
        <v>1056</v>
      </c>
      <c r="H77" s="21"/>
      <c r="I77" s="20" t="s">
        <v>1086</v>
      </c>
      <c r="J77" s="21" t="s">
        <v>1203</v>
      </c>
      <c r="K77" s="72" t="s">
        <v>1083</v>
      </c>
      <c r="L77" s="54" t="s">
        <v>197</v>
      </c>
      <c r="M77" s="17">
        <f>VLOOKUP(AG77,'조정계수 2026.02.01'!A:C,3,0)</f>
        <v>0.7</v>
      </c>
      <c r="N77" s="50">
        <v>19</v>
      </c>
      <c r="O77" s="50">
        <v>1</v>
      </c>
      <c r="P77" s="50">
        <v>20</v>
      </c>
      <c r="Q77" s="51">
        <v>60</v>
      </c>
      <c r="R77" s="51" t="s">
        <v>199</v>
      </c>
      <c r="S77" s="54" t="s">
        <v>209</v>
      </c>
      <c r="T77" s="43">
        <f t="shared" si="16"/>
        <v>59400</v>
      </c>
      <c r="U77" s="44">
        <f t="shared" si="17"/>
        <v>21978</v>
      </c>
      <c r="V77" s="44">
        <f t="shared" si="18"/>
        <v>37422</v>
      </c>
      <c r="W77" s="45">
        <f t="shared" si="19"/>
        <v>26136</v>
      </c>
      <c r="X77" s="45">
        <f t="shared" si="20"/>
        <v>33264</v>
      </c>
      <c r="Y77" s="46">
        <f t="shared" si="21"/>
        <v>42768</v>
      </c>
      <c r="Z77" s="46">
        <f t="shared" si="22"/>
        <v>16632</v>
      </c>
      <c r="AA77" s="82" t="s">
        <v>1244</v>
      </c>
      <c r="AB77" s="21" t="s">
        <v>1273</v>
      </c>
      <c r="AC77" s="21" t="s">
        <v>1301</v>
      </c>
      <c r="AD77" s="82" t="s">
        <v>1330</v>
      </c>
      <c r="AE77" s="54" t="s">
        <v>426</v>
      </c>
      <c r="AF77" s="54" t="s">
        <v>249</v>
      </c>
      <c r="AG77" s="17" t="s">
        <v>461</v>
      </c>
      <c r="AH77" s="54" t="s">
        <v>1084</v>
      </c>
      <c r="AI77" s="20" t="s">
        <v>1062</v>
      </c>
      <c r="BK77" s="21">
        <v>2500</v>
      </c>
      <c r="BL77" s="21">
        <v>5</v>
      </c>
      <c r="BM77" s="21" t="s">
        <v>2499</v>
      </c>
    </row>
    <row r="78" spans="1:65" s="42" customFormat="1" ht="33" customHeight="1" x14ac:dyDescent="0.3">
      <c r="A78" s="48">
        <v>75</v>
      </c>
      <c r="B78" s="28" t="s">
        <v>211</v>
      </c>
      <c r="C78" s="77" t="s">
        <v>223</v>
      </c>
      <c r="D78" s="85" t="s">
        <v>441</v>
      </c>
      <c r="E78" s="85" t="s">
        <v>435</v>
      </c>
      <c r="F78" s="20" t="s">
        <v>1396</v>
      </c>
      <c r="G78" s="21" t="s">
        <v>1056</v>
      </c>
      <c r="H78" s="21"/>
      <c r="I78" s="20" t="s">
        <v>1091</v>
      </c>
      <c r="J78" s="21" t="s">
        <v>1204</v>
      </c>
      <c r="K78" s="72" t="s">
        <v>1087</v>
      </c>
      <c r="L78" s="54" t="s">
        <v>197</v>
      </c>
      <c r="M78" s="17">
        <f>VLOOKUP(AG78,'조정계수 2026.02.01'!A:C,3,0)</f>
        <v>0.9</v>
      </c>
      <c r="N78" s="50">
        <v>30</v>
      </c>
      <c r="O78" s="50">
        <v>1</v>
      </c>
      <c r="P78" s="50">
        <v>31</v>
      </c>
      <c r="Q78" s="51">
        <v>60</v>
      </c>
      <c r="R78" s="51" t="s">
        <v>199</v>
      </c>
      <c r="S78" s="54" t="s">
        <v>209</v>
      </c>
      <c r="T78" s="43">
        <f t="shared" si="16"/>
        <v>92070</v>
      </c>
      <c r="U78" s="44">
        <f t="shared" si="17"/>
        <v>17494</v>
      </c>
      <c r="V78" s="44">
        <f t="shared" si="18"/>
        <v>74576</v>
      </c>
      <c r="W78" s="45">
        <f t="shared" si="19"/>
        <v>25780</v>
      </c>
      <c r="X78" s="45">
        <f t="shared" si="20"/>
        <v>66290</v>
      </c>
      <c r="Y78" s="46">
        <f t="shared" si="21"/>
        <v>58925</v>
      </c>
      <c r="Z78" s="46">
        <f t="shared" si="22"/>
        <v>33145</v>
      </c>
      <c r="AA78" s="82" t="s">
        <v>1245</v>
      </c>
      <c r="AB78" s="21" t="s">
        <v>1274</v>
      </c>
      <c r="AC78" s="21" t="s">
        <v>1302</v>
      </c>
      <c r="AD78" s="82" t="s">
        <v>1331</v>
      </c>
      <c r="AE78" s="54" t="s">
        <v>425</v>
      </c>
      <c r="AF78" s="54" t="s">
        <v>1089</v>
      </c>
      <c r="AG78" s="17" t="s">
        <v>460</v>
      </c>
      <c r="AH78" s="54" t="s">
        <v>1088</v>
      </c>
      <c r="AI78" s="20" t="s">
        <v>1062</v>
      </c>
      <c r="BK78" s="21">
        <v>1000</v>
      </c>
      <c r="BL78" s="21">
        <v>2</v>
      </c>
      <c r="BM78" s="21" t="s">
        <v>2448</v>
      </c>
    </row>
    <row r="79" spans="1:65" s="42" customFormat="1" ht="33" customHeight="1" x14ac:dyDescent="0.3">
      <c r="A79" s="48">
        <v>76</v>
      </c>
      <c r="B79" s="28" t="s">
        <v>211</v>
      </c>
      <c r="C79" s="77" t="s">
        <v>223</v>
      </c>
      <c r="D79" s="85" t="s">
        <v>441</v>
      </c>
      <c r="E79" s="85" t="s">
        <v>1240</v>
      </c>
      <c r="F79" s="20" t="s">
        <v>1396</v>
      </c>
      <c r="G79" s="21" t="s">
        <v>1056</v>
      </c>
      <c r="H79" s="21"/>
      <c r="I79" s="20" t="s">
        <v>1097</v>
      </c>
      <c r="J79" s="21" t="s">
        <v>1205</v>
      </c>
      <c r="K79" s="72" t="s">
        <v>1092</v>
      </c>
      <c r="L79" s="54" t="s">
        <v>191</v>
      </c>
      <c r="M79" s="50">
        <v>1</v>
      </c>
      <c r="N79" s="50">
        <v>27</v>
      </c>
      <c r="O79" s="50">
        <v>1</v>
      </c>
      <c r="P79" s="50">
        <v>28</v>
      </c>
      <c r="Q79" s="51">
        <v>60</v>
      </c>
      <c r="R79" s="51" t="s">
        <v>199</v>
      </c>
      <c r="S79" s="54" t="s">
        <v>209</v>
      </c>
      <c r="T79" s="43">
        <f t="shared" si="16"/>
        <v>117040</v>
      </c>
      <c r="U79" s="44">
        <f t="shared" si="17"/>
        <v>11704</v>
      </c>
      <c r="V79" s="44">
        <f t="shared" si="18"/>
        <v>105336</v>
      </c>
      <c r="W79" s="45">
        <f t="shared" si="19"/>
        <v>23408</v>
      </c>
      <c r="X79" s="45">
        <f t="shared" si="20"/>
        <v>93632</v>
      </c>
      <c r="Y79" s="46">
        <f t="shared" si="21"/>
        <v>70224</v>
      </c>
      <c r="Z79" s="46">
        <f t="shared" si="22"/>
        <v>46816</v>
      </c>
      <c r="AA79" s="82" t="s">
        <v>1246</v>
      </c>
      <c r="AB79" s="21" t="s">
        <v>1275</v>
      </c>
      <c r="AC79" s="21" t="s">
        <v>1303</v>
      </c>
      <c r="AD79" s="82" t="s">
        <v>1332</v>
      </c>
      <c r="AE79" s="54" t="s">
        <v>426</v>
      </c>
      <c r="AF79" s="54" t="s">
        <v>1094</v>
      </c>
      <c r="AG79" s="17" t="s">
        <v>1409</v>
      </c>
      <c r="AH79" s="54" t="s">
        <v>1093</v>
      </c>
      <c r="AI79" s="20" t="s">
        <v>1062</v>
      </c>
      <c r="BK79" s="21">
        <v>1500</v>
      </c>
      <c r="BL79" s="21">
        <v>3</v>
      </c>
      <c r="BM79" s="21" t="s">
        <v>2500</v>
      </c>
    </row>
    <row r="80" spans="1:65" s="42" customFormat="1" ht="33" customHeight="1" x14ac:dyDescent="0.3">
      <c r="A80" s="48">
        <v>77</v>
      </c>
      <c r="B80" s="28" t="s">
        <v>211</v>
      </c>
      <c r="C80" s="77" t="s">
        <v>223</v>
      </c>
      <c r="D80" s="85" t="s">
        <v>437</v>
      </c>
      <c r="E80" s="85" t="s">
        <v>776</v>
      </c>
      <c r="F80" s="20" t="s">
        <v>1396</v>
      </c>
      <c r="G80" s="21" t="s">
        <v>1056</v>
      </c>
      <c r="H80" s="21"/>
      <c r="I80" s="20" t="s">
        <v>1101</v>
      </c>
      <c r="J80" s="21" t="s">
        <v>1206</v>
      </c>
      <c r="K80" s="72" t="s">
        <v>1098</v>
      </c>
      <c r="L80" s="54" t="s">
        <v>191</v>
      </c>
      <c r="M80" s="17">
        <f>VLOOKUP(AG80,'조정계수 2026.02.01'!A:C,3,0)</f>
        <v>0.8</v>
      </c>
      <c r="N80" s="50">
        <v>30</v>
      </c>
      <c r="O80" s="50">
        <v>1</v>
      </c>
      <c r="P80" s="50">
        <v>31</v>
      </c>
      <c r="Q80" s="51">
        <v>60</v>
      </c>
      <c r="R80" s="51" t="s">
        <v>199</v>
      </c>
      <c r="S80" s="54" t="s">
        <v>209</v>
      </c>
      <c r="T80" s="43">
        <f t="shared" si="16"/>
        <v>129580</v>
      </c>
      <c r="U80" s="44">
        <f t="shared" si="17"/>
        <v>36283</v>
      </c>
      <c r="V80" s="44">
        <f t="shared" si="18"/>
        <v>93297</v>
      </c>
      <c r="W80" s="45">
        <f t="shared" si="19"/>
        <v>46649</v>
      </c>
      <c r="X80" s="45">
        <f t="shared" si="20"/>
        <v>82931</v>
      </c>
      <c r="Y80" s="46">
        <f t="shared" si="21"/>
        <v>88115</v>
      </c>
      <c r="Z80" s="46">
        <f t="shared" si="22"/>
        <v>41465</v>
      </c>
      <c r="AA80" s="82" t="s">
        <v>1247</v>
      </c>
      <c r="AB80" s="21" t="s">
        <v>1276</v>
      </c>
      <c r="AC80" s="21" t="s">
        <v>1304</v>
      </c>
      <c r="AD80" s="82" t="s">
        <v>1333</v>
      </c>
      <c r="AE80" s="54" t="s">
        <v>425</v>
      </c>
      <c r="AF80" s="54" t="s">
        <v>260</v>
      </c>
      <c r="AG80" s="17" t="s">
        <v>497</v>
      </c>
      <c r="AH80" s="54" t="s">
        <v>1099</v>
      </c>
      <c r="AI80" s="20" t="s">
        <v>1062</v>
      </c>
      <c r="BK80" s="21">
        <v>2500</v>
      </c>
      <c r="BL80" s="21">
        <v>5</v>
      </c>
      <c r="BM80" s="21" t="s">
        <v>2501</v>
      </c>
    </row>
    <row r="81" spans="1:65" s="42" customFormat="1" ht="33" customHeight="1" x14ac:dyDescent="0.3">
      <c r="A81" s="48">
        <v>78</v>
      </c>
      <c r="B81" s="28" t="s">
        <v>211</v>
      </c>
      <c r="C81" s="77" t="s">
        <v>223</v>
      </c>
      <c r="D81" s="85" t="s">
        <v>441</v>
      </c>
      <c r="E81" s="85" t="s">
        <v>435</v>
      </c>
      <c r="F81" s="20" t="s">
        <v>1397</v>
      </c>
      <c r="G81" s="21" t="s">
        <v>1056</v>
      </c>
      <c r="H81" s="21"/>
      <c r="I81" s="20" t="s">
        <v>1104</v>
      </c>
      <c r="J81" s="21" t="s">
        <v>1207</v>
      </c>
      <c r="K81" s="72" t="s">
        <v>1102</v>
      </c>
      <c r="L81" s="54" t="s">
        <v>191</v>
      </c>
      <c r="M81" s="50">
        <v>1</v>
      </c>
      <c r="N81" s="50">
        <v>30</v>
      </c>
      <c r="O81" s="50">
        <v>1</v>
      </c>
      <c r="P81" s="50">
        <v>31</v>
      </c>
      <c r="Q81" s="51">
        <v>60</v>
      </c>
      <c r="R81" s="51" t="s">
        <v>199</v>
      </c>
      <c r="S81" s="54" t="s">
        <v>209</v>
      </c>
      <c r="T81" s="43">
        <f t="shared" si="16"/>
        <v>129580</v>
      </c>
      <c r="U81" s="44">
        <f t="shared" si="17"/>
        <v>12958</v>
      </c>
      <c r="V81" s="44">
        <f t="shared" si="18"/>
        <v>116622</v>
      </c>
      <c r="W81" s="45">
        <f t="shared" si="19"/>
        <v>25916</v>
      </c>
      <c r="X81" s="45">
        <f t="shared" si="20"/>
        <v>103664</v>
      </c>
      <c r="Y81" s="46">
        <f t="shared" si="21"/>
        <v>77748</v>
      </c>
      <c r="Z81" s="46">
        <f t="shared" si="22"/>
        <v>51832</v>
      </c>
      <c r="AA81" s="82" t="s">
        <v>1371</v>
      </c>
      <c r="AB81" s="21" t="s">
        <v>1372</v>
      </c>
      <c r="AC81" s="21" t="s">
        <v>1371</v>
      </c>
      <c r="AD81" s="82" t="s">
        <v>1373</v>
      </c>
      <c r="AE81" s="54" t="s">
        <v>425</v>
      </c>
      <c r="AF81" s="54" t="s">
        <v>331</v>
      </c>
      <c r="AG81" s="17" t="s">
        <v>1410</v>
      </c>
      <c r="AH81" s="54" t="s">
        <v>1088</v>
      </c>
      <c r="AI81" s="20" t="s">
        <v>1062</v>
      </c>
      <c r="BK81" s="21">
        <v>500</v>
      </c>
      <c r="BL81" s="21">
        <v>1</v>
      </c>
      <c r="BM81" s="21" t="s">
        <v>2502</v>
      </c>
    </row>
    <row r="82" spans="1:65" s="42" customFormat="1" ht="33" customHeight="1" x14ac:dyDescent="0.3">
      <c r="A82" s="48">
        <v>79</v>
      </c>
      <c r="B82" s="28" t="s">
        <v>211</v>
      </c>
      <c r="C82" s="77" t="s">
        <v>223</v>
      </c>
      <c r="D82" s="85" t="s">
        <v>441</v>
      </c>
      <c r="E82" s="85" t="s">
        <v>435</v>
      </c>
      <c r="F82" s="20" t="s">
        <v>1396</v>
      </c>
      <c r="G82" s="21" t="s">
        <v>1056</v>
      </c>
      <c r="H82" s="21"/>
      <c r="I82" s="20" t="s">
        <v>1109</v>
      </c>
      <c r="J82" s="21" t="s">
        <v>1208</v>
      </c>
      <c r="K82" s="72" t="s">
        <v>1105</v>
      </c>
      <c r="L82" s="54" t="s">
        <v>197</v>
      </c>
      <c r="M82" s="17">
        <f>VLOOKUP(AG82,'조정계수 2026.02.01'!A:C,3,0)</f>
        <v>0.9</v>
      </c>
      <c r="N82" s="50">
        <v>38</v>
      </c>
      <c r="O82" s="50">
        <v>1</v>
      </c>
      <c r="P82" s="50">
        <v>39</v>
      </c>
      <c r="Q82" s="51">
        <v>60</v>
      </c>
      <c r="R82" s="51" t="s">
        <v>209</v>
      </c>
      <c r="S82" s="54" t="s">
        <v>209</v>
      </c>
      <c r="T82" s="43">
        <f t="shared" si="16"/>
        <v>115830</v>
      </c>
      <c r="U82" s="44">
        <f t="shared" si="17"/>
        <v>22008</v>
      </c>
      <c r="V82" s="44">
        <f t="shared" si="18"/>
        <v>93822</v>
      </c>
      <c r="W82" s="45">
        <f t="shared" si="19"/>
        <v>32433</v>
      </c>
      <c r="X82" s="45">
        <f t="shared" si="20"/>
        <v>83397</v>
      </c>
      <c r="Y82" s="46">
        <f t="shared" si="21"/>
        <v>74132</v>
      </c>
      <c r="Z82" s="46">
        <f t="shared" si="22"/>
        <v>41698</v>
      </c>
      <c r="AA82" s="82" t="s">
        <v>1248</v>
      </c>
      <c r="AB82" s="21" t="s">
        <v>1277</v>
      </c>
      <c r="AC82" s="21" t="s">
        <v>1305</v>
      </c>
      <c r="AD82" s="82" t="s">
        <v>1334</v>
      </c>
      <c r="AE82" s="54" t="s">
        <v>426</v>
      </c>
      <c r="AF82" s="54" t="s">
        <v>322</v>
      </c>
      <c r="AG82" s="17" t="s">
        <v>1405</v>
      </c>
      <c r="AH82" s="54" t="s">
        <v>1106</v>
      </c>
      <c r="AI82" s="20" t="s">
        <v>1062</v>
      </c>
      <c r="BK82" s="21">
        <v>500</v>
      </c>
      <c r="BL82" s="21">
        <v>1</v>
      </c>
      <c r="BM82" s="21" t="s">
        <v>2495</v>
      </c>
    </row>
    <row r="83" spans="1:65" s="42" customFormat="1" ht="33" customHeight="1" x14ac:dyDescent="0.3">
      <c r="A83" s="48">
        <v>80</v>
      </c>
      <c r="B83" s="28" t="s">
        <v>211</v>
      </c>
      <c r="C83" s="77" t="s">
        <v>223</v>
      </c>
      <c r="D83" s="85" t="s">
        <v>437</v>
      </c>
      <c r="E83" s="85" t="s">
        <v>1238</v>
      </c>
      <c r="F83" s="20" t="s">
        <v>1396</v>
      </c>
      <c r="G83" s="21" t="s">
        <v>1056</v>
      </c>
      <c r="H83" s="21"/>
      <c r="I83" s="20" t="s">
        <v>1114</v>
      </c>
      <c r="J83" s="21" t="s">
        <v>1209</v>
      </c>
      <c r="K83" s="72" t="s">
        <v>1403</v>
      </c>
      <c r="L83" s="54" t="s">
        <v>197</v>
      </c>
      <c r="M83" s="17">
        <f>VLOOKUP(AG83,'조정계수 2026.02.01'!A:C,3,0)</f>
        <v>0.8</v>
      </c>
      <c r="N83" s="50">
        <v>16</v>
      </c>
      <c r="O83" s="50">
        <v>1</v>
      </c>
      <c r="P83" s="50">
        <v>17</v>
      </c>
      <c r="Q83" s="51">
        <v>60</v>
      </c>
      <c r="R83" s="51" t="s">
        <v>199</v>
      </c>
      <c r="S83" s="54" t="s">
        <v>209</v>
      </c>
      <c r="T83" s="43">
        <f t="shared" si="16"/>
        <v>50490</v>
      </c>
      <c r="U83" s="44">
        <f t="shared" si="17"/>
        <v>14138</v>
      </c>
      <c r="V83" s="44">
        <f t="shared" si="18"/>
        <v>36352</v>
      </c>
      <c r="W83" s="45">
        <f t="shared" si="19"/>
        <v>18177</v>
      </c>
      <c r="X83" s="45">
        <f t="shared" si="20"/>
        <v>32313</v>
      </c>
      <c r="Y83" s="46">
        <f t="shared" si="21"/>
        <v>34334</v>
      </c>
      <c r="Z83" s="46">
        <f t="shared" si="22"/>
        <v>16156</v>
      </c>
      <c r="AA83" s="82" t="s">
        <v>1249</v>
      </c>
      <c r="AB83" s="21" t="s">
        <v>1278</v>
      </c>
      <c r="AC83" s="21" t="s">
        <v>1306</v>
      </c>
      <c r="AD83" s="82" t="s">
        <v>1335</v>
      </c>
      <c r="AE83" s="54" t="s">
        <v>426</v>
      </c>
      <c r="AF83" s="54" t="s">
        <v>1112</v>
      </c>
      <c r="AG83" s="17" t="s">
        <v>446</v>
      </c>
      <c r="AH83" s="54" t="s">
        <v>1111</v>
      </c>
      <c r="AI83" s="20" t="s">
        <v>1062</v>
      </c>
      <c r="BK83" s="21">
        <v>2500</v>
      </c>
      <c r="BL83" s="21">
        <v>5</v>
      </c>
      <c r="BM83" s="21" t="s">
        <v>2503</v>
      </c>
    </row>
    <row r="84" spans="1:65" s="42" customFormat="1" ht="33" customHeight="1" x14ac:dyDescent="0.3">
      <c r="A84" s="48">
        <v>81</v>
      </c>
      <c r="B84" s="28" t="s">
        <v>211</v>
      </c>
      <c r="C84" s="77" t="s">
        <v>223</v>
      </c>
      <c r="D84" s="85" t="s">
        <v>810</v>
      </c>
      <c r="E84" s="85" t="s">
        <v>1239</v>
      </c>
      <c r="F84" s="20" t="s">
        <v>1396</v>
      </c>
      <c r="G84" s="21" t="s">
        <v>1056</v>
      </c>
      <c r="H84" s="21"/>
      <c r="I84" s="20" t="s">
        <v>1118</v>
      </c>
      <c r="J84" s="21" t="s">
        <v>1210</v>
      </c>
      <c r="K84" s="72" t="s">
        <v>1115</v>
      </c>
      <c r="L84" s="54" t="s">
        <v>197</v>
      </c>
      <c r="M84" s="50">
        <v>1</v>
      </c>
      <c r="N84" s="50">
        <v>19</v>
      </c>
      <c r="O84" s="50">
        <v>1</v>
      </c>
      <c r="P84" s="50">
        <v>20</v>
      </c>
      <c r="Q84" s="51">
        <v>60</v>
      </c>
      <c r="R84" s="51" t="s">
        <v>199</v>
      </c>
      <c r="S84" s="54" t="s">
        <v>209</v>
      </c>
      <c r="T84" s="43">
        <f t="shared" si="16"/>
        <v>59400</v>
      </c>
      <c r="U84" s="44">
        <f t="shared" si="17"/>
        <v>5940</v>
      </c>
      <c r="V84" s="44">
        <f t="shared" si="18"/>
        <v>53460</v>
      </c>
      <c r="W84" s="45">
        <f t="shared" si="19"/>
        <v>11880</v>
      </c>
      <c r="X84" s="45">
        <f t="shared" si="20"/>
        <v>47520</v>
      </c>
      <c r="Y84" s="46">
        <f t="shared" si="21"/>
        <v>35640</v>
      </c>
      <c r="Z84" s="46">
        <f t="shared" si="22"/>
        <v>23760</v>
      </c>
      <c r="AA84" s="82" t="s">
        <v>1250</v>
      </c>
      <c r="AB84" s="21" t="s">
        <v>1279</v>
      </c>
      <c r="AC84" s="21" t="s">
        <v>1307</v>
      </c>
      <c r="AD84" s="82" t="s">
        <v>1336</v>
      </c>
      <c r="AE84" s="54" t="s">
        <v>426</v>
      </c>
      <c r="AF84" s="54" t="s">
        <v>1116</v>
      </c>
      <c r="AG84" s="17" t="s">
        <v>1411</v>
      </c>
      <c r="AH84" s="54" t="s">
        <v>1005</v>
      </c>
      <c r="AI84" s="20" t="s">
        <v>1062</v>
      </c>
      <c r="BK84" s="21">
        <v>500</v>
      </c>
      <c r="BL84" s="21">
        <v>1</v>
      </c>
      <c r="BM84" s="21" t="s">
        <v>2497</v>
      </c>
    </row>
    <row r="85" spans="1:65" s="42" customFormat="1" ht="33" customHeight="1" x14ac:dyDescent="0.3">
      <c r="A85" s="48">
        <v>82</v>
      </c>
      <c r="B85" s="28" t="s">
        <v>211</v>
      </c>
      <c r="C85" s="77" t="s">
        <v>223</v>
      </c>
      <c r="D85" s="85" t="s">
        <v>458</v>
      </c>
      <c r="E85" s="85" t="s">
        <v>440</v>
      </c>
      <c r="F85" s="20" t="s">
        <v>1396</v>
      </c>
      <c r="G85" s="21" t="s">
        <v>1056</v>
      </c>
      <c r="H85" s="21"/>
      <c r="I85" s="20" t="s">
        <v>1122</v>
      </c>
      <c r="J85" s="21" t="s">
        <v>1211</v>
      </c>
      <c r="K85" s="72" t="s">
        <v>1119</v>
      </c>
      <c r="L85" s="54" t="s">
        <v>197</v>
      </c>
      <c r="M85" s="17">
        <f>VLOOKUP(AG85,'조정계수 2026.02.01'!A:C,3,0)</f>
        <v>0.7</v>
      </c>
      <c r="N85" s="50">
        <v>15</v>
      </c>
      <c r="O85" s="50">
        <v>1</v>
      </c>
      <c r="P85" s="50">
        <v>16</v>
      </c>
      <c r="Q85" s="51">
        <v>60</v>
      </c>
      <c r="R85" s="51" t="s">
        <v>199</v>
      </c>
      <c r="S85" s="54" t="s">
        <v>209</v>
      </c>
      <c r="T85" s="43">
        <f t="shared" si="16"/>
        <v>47520</v>
      </c>
      <c r="U85" s="44">
        <f t="shared" si="17"/>
        <v>17583</v>
      </c>
      <c r="V85" s="44">
        <f t="shared" si="18"/>
        <v>29937</v>
      </c>
      <c r="W85" s="45">
        <f t="shared" si="19"/>
        <v>20909</v>
      </c>
      <c r="X85" s="45">
        <f t="shared" si="20"/>
        <v>26611</v>
      </c>
      <c r="Y85" s="46">
        <f t="shared" si="21"/>
        <v>34215</v>
      </c>
      <c r="Z85" s="46">
        <f t="shared" si="22"/>
        <v>13305</v>
      </c>
      <c r="AA85" s="82" t="s">
        <v>1251</v>
      </c>
      <c r="AB85" s="21" t="s">
        <v>1280</v>
      </c>
      <c r="AC85" s="21" t="s">
        <v>1308</v>
      </c>
      <c r="AD85" s="82" t="s">
        <v>1337</v>
      </c>
      <c r="AE85" s="54" t="s">
        <v>426</v>
      </c>
      <c r="AF85" s="54" t="s">
        <v>258</v>
      </c>
      <c r="AG85" s="17" t="s">
        <v>451</v>
      </c>
      <c r="AH85" s="54" t="s">
        <v>1120</v>
      </c>
      <c r="AI85" s="20" t="s">
        <v>1062</v>
      </c>
      <c r="BK85" s="21">
        <v>2500</v>
      </c>
      <c r="BL85" s="21">
        <v>5</v>
      </c>
      <c r="BM85" s="21" t="s">
        <v>2504</v>
      </c>
    </row>
    <row r="86" spans="1:65" s="42" customFormat="1" ht="33" customHeight="1" x14ac:dyDescent="0.3">
      <c r="A86" s="48">
        <v>83</v>
      </c>
      <c r="B86" s="28" t="s">
        <v>211</v>
      </c>
      <c r="C86" s="77" t="s">
        <v>223</v>
      </c>
      <c r="D86" s="85" t="s">
        <v>458</v>
      </c>
      <c r="E86" s="85" t="s">
        <v>1236</v>
      </c>
      <c r="F86" s="20" t="s">
        <v>1396</v>
      </c>
      <c r="G86" s="21" t="s">
        <v>1056</v>
      </c>
      <c r="H86" s="21"/>
      <c r="I86" s="20" t="s">
        <v>1129</v>
      </c>
      <c r="J86" s="21" t="s">
        <v>1213</v>
      </c>
      <c r="K86" s="72" t="s">
        <v>1126</v>
      </c>
      <c r="L86" s="54" t="s">
        <v>197</v>
      </c>
      <c r="M86" s="17">
        <f>VLOOKUP(AG86,'조정계수 2026.02.01'!A:C,3,0)</f>
        <v>0.7</v>
      </c>
      <c r="N86" s="50">
        <v>23</v>
      </c>
      <c r="O86" s="50">
        <v>1</v>
      </c>
      <c r="P86" s="50">
        <v>24</v>
      </c>
      <c r="Q86" s="51">
        <v>60</v>
      </c>
      <c r="R86" s="51" t="s">
        <v>209</v>
      </c>
      <c r="S86" s="54" t="s">
        <v>209</v>
      </c>
      <c r="T86" s="43">
        <f t="shared" si="16"/>
        <v>71280</v>
      </c>
      <c r="U86" s="44">
        <f t="shared" si="17"/>
        <v>26374</v>
      </c>
      <c r="V86" s="44">
        <f t="shared" si="18"/>
        <v>44906</v>
      </c>
      <c r="W86" s="45">
        <f t="shared" si="19"/>
        <v>31364</v>
      </c>
      <c r="X86" s="45">
        <f t="shared" si="20"/>
        <v>39916</v>
      </c>
      <c r="Y86" s="46">
        <f t="shared" si="21"/>
        <v>51322</v>
      </c>
      <c r="Z86" s="46">
        <f t="shared" si="22"/>
        <v>19958</v>
      </c>
      <c r="AA86" s="82" t="s">
        <v>1253</v>
      </c>
      <c r="AB86" s="21" t="s">
        <v>1282</v>
      </c>
      <c r="AC86" s="21" t="s">
        <v>1310</v>
      </c>
      <c r="AD86" s="82" t="s">
        <v>1339</v>
      </c>
      <c r="AE86" s="54" t="s">
        <v>426</v>
      </c>
      <c r="AF86" s="54" t="s">
        <v>258</v>
      </c>
      <c r="AG86" s="17" t="s">
        <v>451</v>
      </c>
      <c r="AH86" s="54" t="s">
        <v>1120</v>
      </c>
      <c r="AI86" s="20" t="s">
        <v>1062</v>
      </c>
      <c r="BK86" s="21">
        <v>2500</v>
      </c>
      <c r="BL86" s="21">
        <v>5</v>
      </c>
      <c r="BM86" s="21" t="s">
        <v>2505</v>
      </c>
    </row>
    <row r="87" spans="1:65" s="42" customFormat="1" ht="33" customHeight="1" x14ac:dyDescent="0.3">
      <c r="A87" s="48">
        <v>84</v>
      </c>
      <c r="B87" s="28" t="s">
        <v>211</v>
      </c>
      <c r="C87" s="77" t="s">
        <v>208</v>
      </c>
      <c r="D87" s="85" t="s">
        <v>201</v>
      </c>
      <c r="E87" s="85" t="s">
        <v>440</v>
      </c>
      <c r="F87" s="20" t="s">
        <v>1396</v>
      </c>
      <c r="G87" s="21" t="s">
        <v>1056</v>
      </c>
      <c r="H87" s="21"/>
      <c r="I87" s="20" t="s">
        <v>1132</v>
      </c>
      <c r="J87" s="21" t="s">
        <v>1214</v>
      </c>
      <c r="K87" s="72" t="s">
        <v>1130</v>
      </c>
      <c r="L87" s="54" t="s">
        <v>197</v>
      </c>
      <c r="M87" s="17">
        <f>VLOOKUP(AG87,'조정계수 2026.02.01'!A:C,3,0)</f>
        <v>0.7</v>
      </c>
      <c r="N87" s="50">
        <v>30</v>
      </c>
      <c r="O87" s="50">
        <v>1</v>
      </c>
      <c r="P87" s="50">
        <v>31</v>
      </c>
      <c r="Q87" s="51">
        <v>60</v>
      </c>
      <c r="R87" s="51" t="s">
        <v>199</v>
      </c>
      <c r="S87" s="54" t="s">
        <v>209</v>
      </c>
      <c r="T87" s="43">
        <f t="shared" si="16"/>
        <v>92070</v>
      </c>
      <c r="U87" s="44">
        <f t="shared" si="17"/>
        <v>34066</v>
      </c>
      <c r="V87" s="44">
        <f t="shared" si="18"/>
        <v>58004</v>
      </c>
      <c r="W87" s="45">
        <f t="shared" si="19"/>
        <v>40511</v>
      </c>
      <c r="X87" s="45">
        <f t="shared" si="20"/>
        <v>51559</v>
      </c>
      <c r="Y87" s="46">
        <f t="shared" si="21"/>
        <v>66291</v>
      </c>
      <c r="Z87" s="46">
        <f t="shared" si="22"/>
        <v>25779</v>
      </c>
      <c r="AA87" s="82" t="s">
        <v>1254</v>
      </c>
      <c r="AB87" s="21" t="s">
        <v>1283</v>
      </c>
      <c r="AC87" s="21" t="s">
        <v>1311</v>
      </c>
      <c r="AD87" s="82" t="s">
        <v>1340</v>
      </c>
      <c r="AE87" s="54" t="s">
        <v>426</v>
      </c>
      <c r="AF87" s="54" t="s">
        <v>258</v>
      </c>
      <c r="AG87" s="17" t="s">
        <v>451</v>
      </c>
      <c r="AH87" s="54" t="s">
        <v>1120</v>
      </c>
      <c r="AI87" s="20" t="s">
        <v>1062</v>
      </c>
      <c r="BK87" s="21">
        <v>2500</v>
      </c>
      <c r="BL87" s="21">
        <v>5</v>
      </c>
      <c r="BM87" s="21" t="s">
        <v>2506</v>
      </c>
    </row>
    <row r="88" spans="1:65" s="42" customFormat="1" ht="33" customHeight="1" x14ac:dyDescent="0.3">
      <c r="A88" s="48">
        <v>85</v>
      </c>
      <c r="B88" s="28" t="s">
        <v>211</v>
      </c>
      <c r="C88" s="77" t="s">
        <v>208</v>
      </c>
      <c r="D88" s="85" t="s">
        <v>418</v>
      </c>
      <c r="E88" s="85" t="s">
        <v>202</v>
      </c>
      <c r="F88" s="20" t="s">
        <v>1396</v>
      </c>
      <c r="G88" s="21" t="s">
        <v>1056</v>
      </c>
      <c r="H88" s="21"/>
      <c r="I88" s="20" t="s">
        <v>1135</v>
      </c>
      <c r="J88" s="21" t="s">
        <v>1215</v>
      </c>
      <c r="K88" s="72" t="s">
        <v>1133</v>
      </c>
      <c r="L88" s="54" t="s">
        <v>197</v>
      </c>
      <c r="M88" s="17">
        <f>VLOOKUP(AG88,'조정계수 2026.02.01'!A:C,3,0)</f>
        <v>0.7</v>
      </c>
      <c r="N88" s="50">
        <v>18</v>
      </c>
      <c r="O88" s="50">
        <v>1</v>
      </c>
      <c r="P88" s="50">
        <v>19</v>
      </c>
      <c r="Q88" s="51">
        <v>60</v>
      </c>
      <c r="R88" s="51" t="s">
        <v>209</v>
      </c>
      <c r="S88" s="54" t="s">
        <v>209</v>
      </c>
      <c r="T88" s="43">
        <f t="shared" si="16"/>
        <v>56430</v>
      </c>
      <c r="U88" s="44">
        <f t="shared" si="17"/>
        <v>20880</v>
      </c>
      <c r="V88" s="44">
        <f t="shared" si="18"/>
        <v>35550</v>
      </c>
      <c r="W88" s="45">
        <f t="shared" si="19"/>
        <v>24830</v>
      </c>
      <c r="X88" s="45">
        <f t="shared" si="20"/>
        <v>31600</v>
      </c>
      <c r="Y88" s="46">
        <f t="shared" si="21"/>
        <v>40630</v>
      </c>
      <c r="Z88" s="46">
        <f t="shared" si="22"/>
        <v>15800</v>
      </c>
      <c r="AA88" s="82" t="s">
        <v>1255</v>
      </c>
      <c r="AB88" s="21" t="s">
        <v>1284</v>
      </c>
      <c r="AC88" s="21" t="s">
        <v>1312</v>
      </c>
      <c r="AD88" s="82" t="s">
        <v>1341</v>
      </c>
      <c r="AE88" s="54" t="s">
        <v>426</v>
      </c>
      <c r="AF88" s="54" t="s">
        <v>234</v>
      </c>
      <c r="AG88" s="17" t="s">
        <v>461</v>
      </c>
      <c r="AH88" s="54" t="s">
        <v>1120</v>
      </c>
      <c r="AI88" s="20" t="s">
        <v>1062</v>
      </c>
      <c r="BK88" s="21">
        <v>3000</v>
      </c>
      <c r="BL88" s="21">
        <v>6</v>
      </c>
      <c r="BM88" s="21" t="s">
        <v>2507</v>
      </c>
    </row>
    <row r="89" spans="1:65" s="42" customFormat="1" ht="33" customHeight="1" x14ac:dyDescent="0.3">
      <c r="A89" s="48">
        <v>86</v>
      </c>
      <c r="B89" s="28" t="s">
        <v>211</v>
      </c>
      <c r="C89" s="77" t="s">
        <v>208</v>
      </c>
      <c r="D89" s="85" t="s">
        <v>418</v>
      </c>
      <c r="E89" s="85" t="s">
        <v>202</v>
      </c>
      <c r="F89" s="20" t="s">
        <v>1396</v>
      </c>
      <c r="G89" s="21" t="s">
        <v>1056</v>
      </c>
      <c r="H89" s="21"/>
      <c r="I89" s="20" t="s">
        <v>1139</v>
      </c>
      <c r="J89" s="21" t="s">
        <v>1216</v>
      </c>
      <c r="K89" s="72" t="s">
        <v>1136</v>
      </c>
      <c r="L89" s="54" t="s">
        <v>197</v>
      </c>
      <c r="M89" s="17">
        <f>VLOOKUP(AG89,'조정계수 2026.02.01'!A:C,3,0)</f>
        <v>0.7</v>
      </c>
      <c r="N89" s="50">
        <v>20</v>
      </c>
      <c r="O89" s="50">
        <v>1</v>
      </c>
      <c r="P89" s="50">
        <v>21</v>
      </c>
      <c r="Q89" s="51">
        <v>60</v>
      </c>
      <c r="R89" s="51" t="s">
        <v>199</v>
      </c>
      <c r="S89" s="54" t="s">
        <v>209</v>
      </c>
      <c r="T89" s="43">
        <f t="shared" si="16"/>
        <v>62370</v>
      </c>
      <c r="U89" s="44">
        <f t="shared" si="17"/>
        <v>23077</v>
      </c>
      <c r="V89" s="44">
        <f t="shared" si="18"/>
        <v>39293</v>
      </c>
      <c r="W89" s="45">
        <f t="shared" si="19"/>
        <v>27443</v>
      </c>
      <c r="X89" s="45">
        <f t="shared" si="20"/>
        <v>34927</v>
      </c>
      <c r="Y89" s="46">
        <f t="shared" si="21"/>
        <v>44907</v>
      </c>
      <c r="Z89" s="46">
        <f t="shared" si="22"/>
        <v>17463</v>
      </c>
      <c r="AA89" s="82" t="s">
        <v>1256</v>
      </c>
      <c r="AB89" s="21" t="s">
        <v>1285</v>
      </c>
      <c r="AC89" s="21" t="s">
        <v>1313</v>
      </c>
      <c r="AD89" s="82" t="s">
        <v>1342</v>
      </c>
      <c r="AE89" s="54" t="s">
        <v>426</v>
      </c>
      <c r="AF89" s="54" t="s">
        <v>258</v>
      </c>
      <c r="AG89" s="17" t="s">
        <v>451</v>
      </c>
      <c r="AH89" s="54" t="s">
        <v>1137</v>
      </c>
      <c r="AI89" s="20" t="s">
        <v>1062</v>
      </c>
      <c r="BK89" s="21">
        <v>3000</v>
      </c>
      <c r="BL89" s="21">
        <v>6</v>
      </c>
      <c r="BM89" s="21" t="s">
        <v>2508</v>
      </c>
    </row>
    <row r="90" spans="1:65" s="42" customFormat="1" ht="33" customHeight="1" x14ac:dyDescent="0.3">
      <c r="A90" s="48">
        <v>87</v>
      </c>
      <c r="B90" s="28" t="s">
        <v>211</v>
      </c>
      <c r="C90" s="77" t="s">
        <v>223</v>
      </c>
      <c r="D90" s="85" t="s">
        <v>437</v>
      </c>
      <c r="E90" s="85" t="s">
        <v>1237</v>
      </c>
      <c r="F90" s="20" t="s">
        <v>1396</v>
      </c>
      <c r="G90" s="21" t="s">
        <v>1056</v>
      </c>
      <c r="H90" s="21"/>
      <c r="I90" s="20" t="s">
        <v>1146</v>
      </c>
      <c r="J90" s="21" t="s">
        <v>1218</v>
      </c>
      <c r="K90" s="72" t="s">
        <v>1143</v>
      </c>
      <c r="L90" s="54" t="s">
        <v>197</v>
      </c>
      <c r="M90" s="17">
        <f>VLOOKUP(AG90,'조정계수 2026.02.01'!A:C,3,0)</f>
        <v>0.9</v>
      </c>
      <c r="N90" s="50">
        <v>20</v>
      </c>
      <c r="O90" s="50">
        <v>1</v>
      </c>
      <c r="P90" s="50">
        <v>21</v>
      </c>
      <c r="Q90" s="51">
        <v>60</v>
      </c>
      <c r="R90" s="51" t="s">
        <v>199</v>
      </c>
      <c r="S90" s="54" t="s">
        <v>209</v>
      </c>
      <c r="T90" s="43">
        <f t="shared" si="16"/>
        <v>62370</v>
      </c>
      <c r="U90" s="44">
        <f t="shared" si="17"/>
        <v>11851</v>
      </c>
      <c r="V90" s="44">
        <f t="shared" si="18"/>
        <v>50519</v>
      </c>
      <c r="W90" s="45">
        <f t="shared" si="19"/>
        <v>17464</v>
      </c>
      <c r="X90" s="45">
        <f t="shared" si="20"/>
        <v>44906</v>
      </c>
      <c r="Y90" s="46">
        <f t="shared" si="21"/>
        <v>39917</v>
      </c>
      <c r="Z90" s="46">
        <f t="shared" si="22"/>
        <v>22453</v>
      </c>
      <c r="AA90" s="82" t="s">
        <v>1258</v>
      </c>
      <c r="AB90" s="21" t="s">
        <v>1287</v>
      </c>
      <c r="AC90" s="21" t="s">
        <v>1315</v>
      </c>
      <c r="AD90" s="82" t="s">
        <v>1344</v>
      </c>
      <c r="AE90" s="54" t="s">
        <v>426</v>
      </c>
      <c r="AF90" s="54" t="s">
        <v>334</v>
      </c>
      <c r="AG90" s="17" t="s">
        <v>463</v>
      </c>
      <c r="AH90" s="65" t="s">
        <v>1487</v>
      </c>
      <c r="AI90" s="20" t="s">
        <v>1062</v>
      </c>
      <c r="BK90" s="21">
        <v>2000</v>
      </c>
      <c r="BL90" s="21">
        <v>4</v>
      </c>
      <c r="BM90" s="21" t="s">
        <v>2509</v>
      </c>
    </row>
    <row r="91" spans="1:65" s="42" customFormat="1" ht="33" customHeight="1" x14ac:dyDescent="0.3">
      <c r="A91" s="48">
        <v>88</v>
      </c>
      <c r="B91" s="28" t="s">
        <v>211</v>
      </c>
      <c r="C91" s="77" t="s">
        <v>208</v>
      </c>
      <c r="D91" s="85" t="s">
        <v>418</v>
      </c>
      <c r="E91" s="85" t="s">
        <v>202</v>
      </c>
      <c r="F91" s="20" t="s">
        <v>1396</v>
      </c>
      <c r="G91" s="21" t="s">
        <v>1056</v>
      </c>
      <c r="H91" s="21"/>
      <c r="I91" s="20" t="s">
        <v>1149</v>
      </c>
      <c r="J91" s="21" t="s">
        <v>1219</v>
      </c>
      <c r="K91" s="72" t="s">
        <v>1147</v>
      </c>
      <c r="L91" s="54" t="s">
        <v>197</v>
      </c>
      <c r="M91" s="17">
        <f>VLOOKUP(AG91,'조정계수 2026.02.01'!A:C,3,0)</f>
        <v>0.7</v>
      </c>
      <c r="N91" s="50">
        <v>20</v>
      </c>
      <c r="O91" s="50">
        <v>1</v>
      </c>
      <c r="P91" s="50">
        <v>21</v>
      </c>
      <c r="Q91" s="51">
        <v>60</v>
      </c>
      <c r="R91" s="51" t="s">
        <v>199</v>
      </c>
      <c r="S91" s="54" t="s">
        <v>209</v>
      </c>
      <c r="T91" s="43">
        <f t="shared" si="16"/>
        <v>62370</v>
      </c>
      <c r="U91" s="44">
        <f t="shared" si="17"/>
        <v>23077</v>
      </c>
      <c r="V91" s="44">
        <f t="shared" si="18"/>
        <v>39293</v>
      </c>
      <c r="W91" s="45">
        <f t="shared" si="19"/>
        <v>27443</v>
      </c>
      <c r="X91" s="45">
        <f t="shared" si="20"/>
        <v>34927</v>
      </c>
      <c r="Y91" s="46">
        <f t="shared" si="21"/>
        <v>44907</v>
      </c>
      <c r="Z91" s="46">
        <f t="shared" si="22"/>
        <v>17463</v>
      </c>
      <c r="AA91" s="82" t="s">
        <v>1259</v>
      </c>
      <c r="AB91" s="21" t="s">
        <v>1288</v>
      </c>
      <c r="AC91" s="21" t="s">
        <v>1316</v>
      </c>
      <c r="AD91" s="82" t="s">
        <v>1345</v>
      </c>
      <c r="AE91" s="54" t="s">
        <v>426</v>
      </c>
      <c r="AF91" s="54" t="s">
        <v>234</v>
      </c>
      <c r="AG91" s="17" t="s">
        <v>461</v>
      </c>
      <c r="AH91" s="54" t="s">
        <v>1120</v>
      </c>
      <c r="AI91" s="20" t="s">
        <v>1062</v>
      </c>
      <c r="BK91" s="21">
        <v>3000</v>
      </c>
      <c r="BL91" s="21">
        <v>6</v>
      </c>
      <c r="BM91" s="21" t="s">
        <v>2510</v>
      </c>
    </row>
    <row r="92" spans="1:65" s="42" customFormat="1" ht="33" customHeight="1" x14ac:dyDescent="0.3">
      <c r="A92" s="48">
        <v>89</v>
      </c>
      <c r="B92" s="28" t="s">
        <v>211</v>
      </c>
      <c r="C92" s="77" t="s">
        <v>223</v>
      </c>
      <c r="D92" s="85" t="s">
        <v>441</v>
      </c>
      <c r="E92" s="85" t="s">
        <v>435</v>
      </c>
      <c r="F92" s="20" t="s">
        <v>1396</v>
      </c>
      <c r="G92" s="21" t="s">
        <v>1056</v>
      </c>
      <c r="H92" s="21"/>
      <c r="I92" s="20" t="s">
        <v>1152</v>
      </c>
      <c r="J92" s="21" t="s">
        <v>1220</v>
      </c>
      <c r="K92" s="72" t="s">
        <v>1150</v>
      </c>
      <c r="L92" s="54" t="s">
        <v>197</v>
      </c>
      <c r="M92" s="17">
        <f>VLOOKUP(AG92,'조정계수 2026.02.01'!A:C,3,0)</f>
        <v>0.8</v>
      </c>
      <c r="N92" s="50">
        <v>20</v>
      </c>
      <c r="O92" s="50">
        <v>1</v>
      </c>
      <c r="P92" s="50">
        <v>21</v>
      </c>
      <c r="Q92" s="51">
        <v>60</v>
      </c>
      <c r="R92" s="51" t="s">
        <v>199</v>
      </c>
      <c r="S92" s="54" t="s">
        <v>209</v>
      </c>
      <c r="T92" s="43">
        <f t="shared" si="16"/>
        <v>62370</v>
      </c>
      <c r="U92" s="44">
        <f t="shared" si="17"/>
        <v>17464</v>
      </c>
      <c r="V92" s="44">
        <f t="shared" si="18"/>
        <v>44906</v>
      </c>
      <c r="W92" s="45">
        <f t="shared" si="19"/>
        <v>22454</v>
      </c>
      <c r="X92" s="45">
        <f t="shared" si="20"/>
        <v>39916</v>
      </c>
      <c r="Y92" s="46">
        <f t="shared" si="21"/>
        <v>42412</v>
      </c>
      <c r="Z92" s="46">
        <f t="shared" si="22"/>
        <v>19958</v>
      </c>
      <c r="AA92" s="82" t="s">
        <v>1260</v>
      </c>
      <c r="AB92" s="21" t="s">
        <v>1289</v>
      </c>
      <c r="AC92" s="21" t="s">
        <v>1317</v>
      </c>
      <c r="AD92" s="82" t="s">
        <v>1346</v>
      </c>
      <c r="AE92" s="54" t="s">
        <v>425</v>
      </c>
      <c r="AF92" s="54" t="s">
        <v>236</v>
      </c>
      <c r="AG92" s="17" t="s">
        <v>453</v>
      </c>
      <c r="AH92" s="54" t="s">
        <v>1088</v>
      </c>
      <c r="AI92" s="20" t="s">
        <v>1062</v>
      </c>
      <c r="BK92" s="21">
        <v>3000</v>
      </c>
      <c r="BL92" s="21">
        <v>6</v>
      </c>
      <c r="BM92" s="21" t="s">
        <v>2511</v>
      </c>
    </row>
    <row r="93" spans="1:65" s="42" customFormat="1" ht="33" customHeight="1" x14ac:dyDescent="0.3">
      <c r="A93" s="48">
        <v>90</v>
      </c>
      <c r="B93" s="28" t="s">
        <v>211</v>
      </c>
      <c r="C93" s="77" t="s">
        <v>208</v>
      </c>
      <c r="D93" s="85" t="s">
        <v>418</v>
      </c>
      <c r="E93" s="85" t="s">
        <v>758</v>
      </c>
      <c r="F93" s="20" t="s">
        <v>1396</v>
      </c>
      <c r="G93" s="21" t="s">
        <v>1056</v>
      </c>
      <c r="H93" s="21"/>
      <c r="I93" s="20" t="s">
        <v>1156</v>
      </c>
      <c r="J93" s="21" t="s">
        <v>1221</v>
      </c>
      <c r="K93" s="72" t="s">
        <v>1404</v>
      </c>
      <c r="L93" s="54" t="s">
        <v>197</v>
      </c>
      <c r="M93" s="17">
        <f>VLOOKUP(AG93,'조정계수 2026.02.01'!A:C,3,0)</f>
        <v>0.7</v>
      </c>
      <c r="N93" s="50">
        <v>16</v>
      </c>
      <c r="O93" s="50">
        <v>1</v>
      </c>
      <c r="P93" s="50">
        <v>17</v>
      </c>
      <c r="Q93" s="51">
        <v>60</v>
      </c>
      <c r="R93" s="51" t="s">
        <v>199</v>
      </c>
      <c r="S93" s="54" t="s">
        <v>209</v>
      </c>
      <c r="T93" s="43">
        <f t="shared" si="16"/>
        <v>50490</v>
      </c>
      <c r="U93" s="44">
        <f t="shared" si="17"/>
        <v>18682</v>
      </c>
      <c r="V93" s="44">
        <f t="shared" si="18"/>
        <v>31808</v>
      </c>
      <c r="W93" s="45">
        <f t="shared" si="19"/>
        <v>22216</v>
      </c>
      <c r="X93" s="45">
        <f t="shared" si="20"/>
        <v>28274</v>
      </c>
      <c r="Y93" s="46">
        <f t="shared" si="21"/>
        <v>36353</v>
      </c>
      <c r="Z93" s="46">
        <f t="shared" si="22"/>
        <v>14137</v>
      </c>
      <c r="AA93" s="82" t="s">
        <v>1261</v>
      </c>
      <c r="AB93" s="21" t="s">
        <v>1290</v>
      </c>
      <c r="AC93" s="21" t="s">
        <v>1318</v>
      </c>
      <c r="AD93" s="82" t="s">
        <v>1347</v>
      </c>
      <c r="AE93" s="54" t="s">
        <v>426</v>
      </c>
      <c r="AF93" s="54" t="s">
        <v>258</v>
      </c>
      <c r="AG93" s="17" t="s">
        <v>451</v>
      </c>
      <c r="AH93" s="54" t="s">
        <v>1154</v>
      </c>
      <c r="AI93" s="20" t="s">
        <v>1062</v>
      </c>
      <c r="BK93" s="21">
        <v>2500</v>
      </c>
      <c r="BL93" s="21">
        <v>5</v>
      </c>
      <c r="BM93" s="21" t="s">
        <v>2512</v>
      </c>
    </row>
    <row r="94" spans="1:65" s="42" customFormat="1" ht="33" customHeight="1" x14ac:dyDescent="0.3">
      <c r="A94" s="48">
        <v>91</v>
      </c>
      <c r="B94" s="28" t="s">
        <v>211</v>
      </c>
      <c r="C94" s="77" t="s">
        <v>208</v>
      </c>
      <c r="D94" s="85" t="s">
        <v>418</v>
      </c>
      <c r="E94" s="85" t="s">
        <v>202</v>
      </c>
      <c r="F94" s="20" t="s">
        <v>1396</v>
      </c>
      <c r="G94" s="21" t="s">
        <v>1056</v>
      </c>
      <c r="H94" s="21"/>
      <c r="I94" s="20" t="s">
        <v>1159</v>
      </c>
      <c r="J94" s="21" t="s">
        <v>1222</v>
      </c>
      <c r="K94" s="72" t="s">
        <v>1157</v>
      </c>
      <c r="L94" s="54" t="s">
        <v>197</v>
      </c>
      <c r="M94" s="17">
        <f>VLOOKUP(AG94,'조정계수 2026.02.01'!A:C,3,0)</f>
        <v>0.7</v>
      </c>
      <c r="N94" s="50">
        <v>20</v>
      </c>
      <c r="O94" s="50">
        <v>1</v>
      </c>
      <c r="P94" s="50">
        <v>21</v>
      </c>
      <c r="Q94" s="51">
        <v>60</v>
      </c>
      <c r="R94" s="51" t="s">
        <v>199</v>
      </c>
      <c r="S94" s="54" t="s">
        <v>209</v>
      </c>
      <c r="T94" s="43">
        <f t="shared" si="16"/>
        <v>62370</v>
      </c>
      <c r="U94" s="44">
        <f t="shared" si="17"/>
        <v>23077</v>
      </c>
      <c r="V94" s="44">
        <f t="shared" si="18"/>
        <v>39293</v>
      </c>
      <c r="W94" s="45">
        <f t="shared" si="19"/>
        <v>27443</v>
      </c>
      <c r="X94" s="45">
        <f t="shared" si="20"/>
        <v>34927</v>
      </c>
      <c r="Y94" s="46">
        <f t="shared" si="21"/>
        <v>44907</v>
      </c>
      <c r="Z94" s="46">
        <f t="shared" si="22"/>
        <v>17463</v>
      </c>
      <c r="AA94" s="82" t="s">
        <v>1262</v>
      </c>
      <c r="AB94" s="21" t="s">
        <v>1291</v>
      </c>
      <c r="AC94" s="21" t="s">
        <v>1319</v>
      </c>
      <c r="AD94" s="82" t="s">
        <v>1348</v>
      </c>
      <c r="AE94" s="54" t="s">
        <v>426</v>
      </c>
      <c r="AF94" s="54" t="s">
        <v>1158</v>
      </c>
      <c r="AG94" s="17" t="s">
        <v>461</v>
      </c>
      <c r="AH94" s="54" t="s">
        <v>1120</v>
      </c>
      <c r="AI94" s="20" t="s">
        <v>1062</v>
      </c>
      <c r="BK94" s="21">
        <v>3000</v>
      </c>
      <c r="BL94" s="21">
        <v>6</v>
      </c>
      <c r="BM94" s="21" t="s">
        <v>2513</v>
      </c>
    </row>
    <row r="95" spans="1:65" s="42" customFormat="1" ht="33" customHeight="1" x14ac:dyDescent="0.3">
      <c r="A95" s="48">
        <v>92</v>
      </c>
      <c r="B95" s="28" t="s">
        <v>211</v>
      </c>
      <c r="C95" s="77" t="s">
        <v>208</v>
      </c>
      <c r="D95" s="85" t="s">
        <v>418</v>
      </c>
      <c r="E95" s="85" t="s">
        <v>202</v>
      </c>
      <c r="F95" s="20" t="s">
        <v>1396</v>
      </c>
      <c r="G95" s="21" t="s">
        <v>1056</v>
      </c>
      <c r="H95" s="21"/>
      <c r="I95" s="20" t="s">
        <v>1163</v>
      </c>
      <c r="J95" s="21" t="s">
        <v>1223</v>
      </c>
      <c r="K95" s="72" t="s">
        <v>1160</v>
      </c>
      <c r="L95" s="54" t="s">
        <v>197</v>
      </c>
      <c r="M95" s="17">
        <f>VLOOKUP(AG95,'조정계수 2026.02.01'!A:C,3,0)</f>
        <v>0.7</v>
      </c>
      <c r="N95" s="50">
        <v>20</v>
      </c>
      <c r="O95" s="50">
        <v>1</v>
      </c>
      <c r="P95" s="50">
        <v>21</v>
      </c>
      <c r="Q95" s="51">
        <v>60</v>
      </c>
      <c r="R95" s="51" t="s">
        <v>199</v>
      </c>
      <c r="S95" s="54" t="s">
        <v>209</v>
      </c>
      <c r="T95" s="43">
        <f t="shared" si="16"/>
        <v>62370</v>
      </c>
      <c r="U95" s="44">
        <f t="shared" si="17"/>
        <v>23077</v>
      </c>
      <c r="V95" s="44">
        <f t="shared" si="18"/>
        <v>39293</v>
      </c>
      <c r="W95" s="45">
        <f t="shared" si="19"/>
        <v>27443</v>
      </c>
      <c r="X95" s="45">
        <f t="shared" si="20"/>
        <v>34927</v>
      </c>
      <c r="Y95" s="46">
        <f t="shared" si="21"/>
        <v>44907</v>
      </c>
      <c r="Z95" s="46">
        <f t="shared" si="22"/>
        <v>17463</v>
      </c>
      <c r="AA95" s="82" t="s">
        <v>1263</v>
      </c>
      <c r="AB95" s="21" t="s">
        <v>1292</v>
      </c>
      <c r="AC95" s="21" t="s">
        <v>1320</v>
      </c>
      <c r="AD95" s="82" t="s">
        <v>1349</v>
      </c>
      <c r="AE95" s="54" t="s">
        <v>426</v>
      </c>
      <c r="AF95" s="54" t="s">
        <v>1161</v>
      </c>
      <c r="AG95" s="17" t="s">
        <v>461</v>
      </c>
      <c r="AH95" s="54" t="s">
        <v>1120</v>
      </c>
      <c r="AI95" s="20" t="s">
        <v>1062</v>
      </c>
      <c r="BK95" s="21">
        <v>3000</v>
      </c>
      <c r="BL95" s="21">
        <v>6</v>
      </c>
      <c r="BM95" s="21" t="s">
        <v>2514</v>
      </c>
    </row>
    <row r="96" spans="1:65" s="42" customFormat="1" ht="33" customHeight="1" x14ac:dyDescent="0.3">
      <c r="A96" s="48">
        <v>93</v>
      </c>
      <c r="B96" s="28" t="s">
        <v>211</v>
      </c>
      <c r="C96" s="77" t="s">
        <v>223</v>
      </c>
      <c r="D96" s="85" t="s">
        <v>458</v>
      </c>
      <c r="E96" s="85" t="s">
        <v>213</v>
      </c>
      <c r="F96" s="20" t="s">
        <v>1396</v>
      </c>
      <c r="G96" s="21" t="s">
        <v>1056</v>
      </c>
      <c r="H96" s="21"/>
      <c r="I96" s="20" t="s">
        <v>1168</v>
      </c>
      <c r="J96" s="21" t="s">
        <v>1194</v>
      </c>
      <c r="K96" s="72" t="s">
        <v>1164</v>
      </c>
      <c r="L96" s="54" t="s">
        <v>197</v>
      </c>
      <c r="M96" s="17">
        <f>VLOOKUP(AG96,'조정계수 2026.02.01'!A:C,3,0)</f>
        <v>0.7</v>
      </c>
      <c r="N96" s="50">
        <v>8</v>
      </c>
      <c r="O96" s="50">
        <v>1</v>
      </c>
      <c r="P96" s="50">
        <v>9</v>
      </c>
      <c r="Q96" s="51">
        <v>60</v>
      </c>
      <c r="R96" s="51" t="s">
        <v>199</v>
      </c>
      <c r="S96" s="54" t="s">
        <v>209</v>
      </c>
      <c r="T96" s="43">
        <f t="shared" si="16"/>
        <v>26730</v>
      </c>
      <c r="U96" s="44">
        <f t="shared" si="17"/>
        <v>9891</v>
      </c>
      <c r="V96" s="44">
        <f t="shared" si="18"/>
        <v>16839</v>
      </c>
      <c r="W96" s="45">
        <f t="shared" si="19"/>
        <v>11762</v>
      </c>
      <c r="X96" s="45">
        <f t="shared" si="20"/>
        <v>14968</v>
      </c>
      <c r="Y96" s="46">
        <f t="shared" si="21"/>
        <v>19246</v>
      </c>
      <c r="Z96" s="46">
        <f t="shared" si="22"/>
        <v>7484</v>
      </c>
      <c r="AA96" s="82" t="s">
        <v>1361</v>
      </c>
      <c r="AB96" s="21" t="s">
        <v>1362</v>
      </c>
      <c r="AC96" s="21" t="s">
        <v>1363</v>
      </c>
      <c r="AD96" s="82" t="s">
        <v>1364</v>
      </c>
      <c r="AE96" s="54" t="s">
        <v>426</v>
      </c>
      <c r="AF96" s="54" t="s">
        <v>257</v>
      </c>
      <c r="AG96" s="17" t="s">
        <v>452</v>
      </c>
      <c r="AH96" s="54" t="s">
        <v>1165</v>
      </c>
      <c r="AI96" s="20" t="s">
        <v>1062</v>
      </c>
      <c r="BK96" s="21">
        <v>2000</v>
      </c>
      <c r="BL96" s="21">
        <v>4</v>
      </c>
      <c r="BM96" s="21" t="s">
        <v>2515</v>
      </c>
    </row>
    <row r="97" spans="1:65" s="42" customFormat="1" ht="33" customHeight="1" x14ac:dyDescent="0.3">
      <c r="A97" s="48">
        <v>94</v>
      </c>
      <c r="B97" s="28" t="s">
        <v>211</v>
      </c>
      <c r="C97" s="77" t="s">
        <v>223</v>
      </c>
      <c r="D97" s="85" t="s">
        <v>458</v>
      </c>
      <c r="E97" s="85" t="s">
        <v>213</v>
      </c>
      <c r="F97" s="20" t="s">
        <v>1396</v>
      </c>
      <c r="G97" s="21" t="s">
        <v>1056</v>
      </c>
      <c r="H97" s="21"/>
      <c r="I97" s="20" t="s">
        <v>1171</v>
      </c>
      <c r="J97" s="21" t="s">
        <v>1196</v>
      </c>
      <c r="K97" s="72" t="s">
        <v>1169</v>
      </c>
      <c r="L97" s="54" t="s">
        <v>197</v>
      </c>
      <c r="M97" s="17">
        <f>VLOOKUP(AG97,'조정계수 2026.02.01'!A:C,3,0)</f>
        <v>0.7</v>
      </c>
      <c r="N97" s="50">
        <v>8</v>
      </c>
      <c r="O97" s="50">
        <v>1</v>
      </c>
      <c r="P97" s="50">
        <v>9</v>
      </c>
      <c r="Q97" s="51">
        <v>60</v>
      </c>
      <c r="R97" s="51" t="s">
        <v>199</v>
      </c>
      <c r="S97" s="54" t="s">
        <v>209</v>
      </c>
      <c r="T97" s="43">
        <f t="shared" si="16"/>
        <v>26730</v>
      </c>
      <c r="U97" s="44">
        <f t="shared" si="17"/>
        <v>9891</v>
      </c>
      <c r="V97" s="44">
        <f t="shared" si="18"/>
        <v>16839</v>
      </c>
      <c r="W97" s="45">
        <f t="shared" si="19"/>
        <v>11762</v>
      </c>
      <c r="X97" s="45">
        <f t="shared" si="20"/>
        <v>14968</v>
      </c>
      <c r="Y97" s="46">
        <f t="shared" si="21"/>
        <v>19246</v>
      </c>
      <c r="Z97" s="46">
        <f t="shared" si="22"/>
        <v>7484</v>
      </c>
      <c r="AA97" s="82" t="s">
        <v>1365</v>
      </c>
      <c r="AB97" s="21" t="s">
        <v>1366</v>
      </c>
      <c r="AC97" s="21" t="s">
        <v>1367</v>
      </c>
      <c r="AD97" s="82" t="s">
        <v>1368</v>
      </c>
      <c r="AE97" s="54" t="s">
        <v>426</v>
      </c>
      <c r="AF97" s="54" t="s">
        <v>257</v>
      </c>
      <c r="AG97" s="17" t="s">
        <v>452</v>
      </c>
      <c r="AH97" s="54" t="s">
        <v>1165</v>
      </c>
      <c r="AI97" s="20" t="s">
        <v>1062</v>
      </c>
      <c r="BK97" s="21">
        <v>2000</v>
      </c>
      <c r="BL97" s="21">
        <v>4</v>
      </c>
      <c r="BM97" s="21" t="s">
        <v>2516</v>
      </c>
    </row>
    <row r="98" spans="1:65" s="42" customFormat="1" ht="33" customHeight="1" x14ac:dyDescent="0.3">
      <c r="A98" s="48">
        <v>95</v>
      </c>
      <c r="B98" s="28" t="s">
        <v>211</v>
      </c>
      <c r="C98" s="77" t="s">
        <v>223</v>
      </c>
      <c r="D98" s="85" t="s">
        <v>437</v>
      </c>
      <c r="E98" s="85" t="s">
        <v>275</v>
      </c>
      <c r="F98" s="20" t="s">
        <v>1396</v>
      </c>
      <c r="G98" s="21" t="s">
        <v>1056</v>
      </c>
      <c r="H98" s="21"/>
      <c r="I98" s="20" t="s">
        <v>1174</v>
      </c>
      <c r="J98" s="21" t="s">
        <v>1224</v>
      </c>
      <c r="K98" s="72" t="s">
        <v>2619</v>
      </c>
      <c r="L98" s="54" t="s">
        <v>197</v>
      </c>
      <c r="M98" s="17">
        <f>VLOOKUP(AG98,'조정계수 2026.02.01'!A:C,3,0)</f>
        <v>0.7</v>
      </c>
      <c r="N98" s="50">
        <v>8</v>
      </c>
      <c r="O98" s="50">
        <v>1</v>
      </c>
      <c r="P98" s="50">
        <v>9</v>
      </c>
      <c r="Q98" s="51">
        <v>60</v>
      </c>
      <c r="R98" s="51" t="s">
        <v>199</v>
      </c>
      <c r="S98" s="54" t="s">
        <v>209</v>
      </c>
      <c r="T98" s="43">
        <f t="shared" si="16"/>
        <v>26730</v>
      </c>
      <c r="U98" s="44">
        <f t="shared" si="17"/>
        <v>9891</v>
      </c>
      <c r="V98" s="44">
        <f t="shared" si="18"/>
        <v>16839</v>
      </c>
      <c r="W98" s="45">
        <f t="shared" si="19"/>
        <v>11762</v>
      </c>
      <c r="X98" s="45">
        <f t="shared" si="20"/>
        <v>14968</v>
      </c>
      <c r="Y98" s="46">
        <f t="shared" si="21"/>
        <v>19246</v>
      </c>
      <c r="Z98" s="46">
        <f t="shared" si="22"/>
        <v>7484</v>
      </c>
      <c r="AA98" s="82" t="s">
        <v>1264</v>
      </c>
      <c r="AB98" s="21" t="s">
        <v>1293</v>
      </c>
      <c r="AC98" s="21" t="s">
        <v>1321</v>
      </c>
      <c r="AD98" s="82" t="s">
        <v>1350</v>
      </c>
      <c r="AE98" s="54" t="s">
        <v>426</v>
      </c>
      <c r="AF98" s="54" t="s">
        <v>258</v>
      </c>
      <c r="AG98" s="17" t="s">
        <v>451</v>
      </c>
      <c r="AH98" s="54" t="s">
        <v>1120</v>
      </c>
      <c r="AI98" s="20" t="s">
        <v>1062</v>
      </c>
      <c r="BK98" s="21">
        <v>3000</v>
      </c>
      <c r="BL98" s="21">
        <v>6</v>
      </c>
      <c r="BM98" s="21" t="s">
        <v>2517</v>
      </c>
    </row>
    <row r="99" spans="1:65" s="42" customFormat="1" ht="33" customHeight="1" x14ac:dyDescent="0.3">
      <c r="A99" s="48">
        <v>96</v>
      </c>
      <c r="B99" s="28" t="s">
        <v>211</v>
      </c>
      <c r="C99" s="77" t="s">
        <v>223</v>
      </c>
      <c r="D99" s="85" t="s">
        <v>441</v>
      </c>
      <c r="E99" s="85" t="s">
        <v>435</v>
      </c>
      <c r="F99" s="20" t="s">
        <v>1396</v>
      </c>
      <c r="G99" s="21" t="s">
        <v>1056</v>
      </c>
      <c r="H99" s="21"/>
      <c r="I99" s="20" t="s">
        <v>1177</v>
      </c>
      <c r="J99" s="21" t="s">
        <v>1225</v>
      </c>
      <c r="K99" s="72" t="s">
        <v>1175</v>
      </c>
      <c r="L99" s="54" t="s">
        <v>197</v>
      </c>
      <c r="M99" s="17">
        <f>VLOOKUP(AG99,'조정계수 2026.02.01'!A:C,3,0)</f>
        <v>0.8</v>
      </c>
      <c r="N99" s="50">
        <v>8</v>
      </c>
      <c r="O99" s="50">
        <v>1</v>
      </c>
      <c r="P99" s="50">
        <v>9</v>
      </c>
      <c r="Q99" s="51">
        <v>60</v>
      </c>
      <c r="R99" s="51" t="s">
        <v>199</v>
      </c>
      <c r="S99" s="54" t="s">
        <v>209</v>
      </c>
      <c r="T99" s="43">
        <f t="shared" si="16"/>
        <v>26730</v>
      </c>
      <c r="U99" s="44">
        <f t="shared" si="17"/>
        <v>7485</v>
      </c>
      <c r="V99" s="44">
        <f t="shared" si="18"/>
        <v>19245</v>
      </c>
      <c r="W99" s="45">
        <f t="shared" si="19"/>
        <v>9623</v>
      </c>
      <c r="X99" s="45">
        <f t="shared" si="20"/>
        <v>17107</v>
      </c>
      <c r="Y99" s="46">
        <f t="shared" si="21"/>
        <v>18177</v>
      </c>
      <c r="Z99" s="46">
        <f t="shared" si="22"/>
        <v>8553</v>
      </c>
      <c r="AA99" s="82" t="s">
        <v>1265</v>
      </c>
      <c r="AB99" s="21" t="s">
        <v>1294</v>
      </c>
      <c r="AC99" s="21" t="s">
        <v>1322</v>
      </c>
      <c r="AD99" s="82" t="s">
        <v>1351</v>
      </c>
      <c r="AE99" s="54" t="s">
        <v>425</v>
      </c>
      <c r="AF99" s="54" t="s">
        <v>236</v>
      </c>
      <c r="AG99" s="17" t="s">
        <v>453</v>
      </c>
      <c r="AH99" s="54" t="s">
        <v>1088</v>
      </c>
      <c r="AI99" s="20" t="s">
        <v>1062</v>
      </c>
      <c r="BK99" s="21">
        <v>3000</v>
      </c>
      <c r="BL99" s="21">
        <v>6</v>
      </c>
      <c r="BM99" s="21" t="s">
        <v>2518</v>
      </c>
    </row>
    <row r="100" spans="1:65" s="42" customFormat="1" ht="33" customHeight="1" x14ac:dyDescent="0.3">
      <c r="A100" s="48">
        <v>97</v>
      </c>
      <c r="B100" s="28" t="s">
        <v>211</v>
      </c>
      <c r="C100" s="77" t="s">
        <v>223</v>
      </c>
      <c r="D100" s="85" t="s">
        <v>458</v>
      </c>
      <c r="E100" s="85" t="s">
        <v>440</v>
      </c>
      <c r="F100" s="20" t="s">
        <v>1396</v>
      </c>
      <c r="G100" s="21" t="s">
        <v>1056</v>
      </c>
      <c r="H100" s="21"/>
      <c r="I100" s="20" t="s">
        <v>1180</v>
      </c>
      <c r="J100" s="21" t="s">
        <v>1226</v>
      </c>
      <c r="K100" s="72" t="s">
        <v>1178</v>
      </c>
      <c r="L100" s="54" t="s">
        <v>197</v>
      </c>
      <c r="M100" s="17">
        <f>VLOOKUP(AG100,'조정계수 2026.02.01'!A:C,3,0)</f>
        <v>0.7</v>
      </c>
      <c r="N100" s="50">
        <v>8</v>
      </c>
      <c r="O100" s="50">
        <v>1</v>
      </c>
      <c r="P100" s="50">
        <v>9</v>
      </c>
      <c r="Q100" s="51">
        <v>60</v>
      </c>
      <c r="R100" s="51" t="s">
        <v>199</v>
      </c>
      <c r="S100" s="54" t="s">
        <v>209</v>
      </c>
      <c r="T100" s="43">
        <f t="shared" ref="T100:T131" si="23">IF(L100="A",6160,IF(L100="B",4180,IF(L100="C",2970,0)))*P100</f>
        <v>26730</v>
      </c>
      <c r="U100" s="44">
        <f t="shared" ref="U100:U131" si="24">T100-V100</f>
        <v>9891</v>
      </c>
      <c r="V100" s="44">
        <f t="shared" ref="V100:V131" si="25">ROUNDDOWN(IF(L100="A",6160,IF(L100="B",4180,IF(L100="C",2970,0)))*P100*M100*IF(F100="직무법정",0.5,IF(F100="외국어과정",0.5,0.9)),0)</f>
        <v>16839</v>
      </c>
      <c r="W100" s="45">
        <f t="shared" ref="W100:W131" si="26">T100-X100</f>
        <v>11762</v>
      </c>
      <c r="X100" s="45">
        <f t="shared" ref="X100:X131" si="27">ROUNDDOWN(IF(L100="A",6160,IF(L100="B",4180,IF(L100="C",2970,0)))*P100*M100*IF(F100="직무법정",0.4,IF(F100="외국어과정",0.4,0.8)),0)</f>
        <v>14968</v>
      </c>
      <c r="Y100" s="46">
        <f t="shared" ref="Y100:Y131" si="28">T100-Z100</f>
        <v>19246</v>
      </c>
      <c r="Z100" s="46">
        <f t="shared" ref="Z100:Z131" si="29">ROUNDDOWN(IF(L100="A",6160,IF(L100="B",4180,IF(L100="C",2970,0)))*P100*M100*IF(F100="직무법정",0.2,IF(F100="외국어과정",0.2,0.4)),0)</f>
        <v>7484</v>
      </c>
      <c r="AA100" s="82" t="s">
        <v>1266</v>
      </c>
      <c r="AB100" s="21" t="s">
        <v>1295</v>
      </c>
      <c r="AC100" s="21" t="s">
        <v>1323</v>
      </c>
      <c r="AD100" s="82" t="s">
        <v>1352</v>
      </c>
      <c r="AE100" s="54" t="s">
        <v>426</v>
      </c>
      <c r="AF100" s="54" t="s">
        <v>258</v>
      </c>
      <c r="AG100" s="17" t="s">
        <v>451</v>
      </c>
      <c r="AH100" s="54" t="s">
        <v>1120</v>
      </c>
      <c r="AI100" s="20" t="s">
        <v>1062</v>
      </c>
      <c r="BK100" s="21">
        <v>2500</v>
      </c>
      <c r="BL100" s="21">
        <v>5</v>
      </c>
      <c r="BM100" s="21" t="s">
        <v>2519</v>
      </c>
    </row>
    <row r="101" spans="1:65" s="42" customFormat="1" ht="33" customHeight="1" x14ac:dyDescent="0.3">
      <c r="A101" s="48">
        <v>98</v>
      </c>
      <c r="B101" s="28" t="s">
        <v>211</v>
      </c>
      <c r="C101" s="77" t="s">
        <v>208</v>
      </c>
      <c r="D101" s="85" t="s">
        <v>201</v>
      </c>
      <c r="E101" s="85" t="s">
        <v>1235</v>
      </c>
      <c r="F101" s="20" t="s">
        <v>1396</v>
      </c>
      <c r="G101" s="21" t="s">
        <v>1056</v>
      </c>
      <c r="H101" s="21"/>
      <c r="I101" s="20" t="s">
        <v>1183</v>
      </c>
      <c r="J101" s="21" t="s">
        <v>1227</v>
      </c>
      <c r="K101" s="72" t="s">
        <v>1181</v>
      </c>
      <c r="L101" s="54" t="s">
        <v>197</v>
      </c>
      <c r="M101" s="17">
        <f>VLOOKUP(AG101,'조정계수 2026.02.01'!A:C,3,0)</f>
        <v>0.7</v>
      </c>
      <c r="N101" s="50">
        <v>16</v>
      </c>
      <c r="O101" s="50">
        <v>1</v>
      </c>
      <c r="P101" s="50">
        <v>17</v>
      </c>
      <c r="Q101" s="51">
        <v>60</v>
      </c>
      <c r="R101" s="51" t="s">
        <v>209</v>
      </c>
      <c r="S101" s="54" t="s">
        <v>209</v>
      </c>
      <c r="T101" s="43">
        <f t="shared" si="23"/>
        <v>50490</v>
      </c>
      <c r="U101" s="44">
        <f t="shared" si="24"/>
        <v>18682</v>
      </c>
      <c r="V101" s="44">
        <f t="shared" si="25"/>
        <v>31808</v>
      </c>
      <c r="W101" s="45">
        <f t="shared" si="26"/>
        <v>22216</v>
      </c>
      <c r="X101" s="45">
        <f t="shared" si="27"/>
        <v>28274</v>
      </c>
      <c r="Y101" s="46">
        <f t="shared" si="28"/>
        <v>36353</v>
      </c>
      <c r="Z101" s="46">
        <f t="shared" si="29"/>
        <v>14137</v>
      </c>
      <c r="AA101" s="82" t="s">
        <v>1267</v>
      </c>
      <c r="AB101" s="21" t="s">
        <v>1296</v>
      </c>
      <c r="AC101" s="21" t="s">
        <v>1324</v>
      </c>
      <c r="AD101" s="82" t="s">
        <v>1353</v>
      </c>
      <c r="AE101" s="54" t="s">
        <v>426</v>
      </c>
      <c r="AF101" s="54" t="s">
        <v>258</v>
      </c>
      <c r="AG101" s="17" t="s">
        <v>451</v>
      </c>
      <c r="AH101" s="54" t="s">
        <v>1120</v>
      </c>
      <c r="AI101" s="20" t="s">
        <v>1062</v>
      </c>
      <c r="BK101" s="21">
        <v>3000</v>
      </c>
      <c r="BL101" s="21">
        <v>6</v>
      </c>
      <c r="BM101" s="21" t="s">
        <v>2520</v>
      </c>
    </row>
    <row r="102" spans="1:65" s="42" customFormat="1" ht="33" customHeight="1" x14ac:dyDescent="0.3">
      <c r="A102" s="48">
        <v>99</v>
      </c>
      <c r="B102" s="28" t="s">
        <v>211</v>
      </c>
      <c r="C102" s="77" t="s">
        <v>208</v>
      </c>
      <c r="D102" s="85" t="s">
        <v>201</v>
      </c>
      <c r="E102" s="85" t="s">
        <v>1235</v>
      </c>
      <c r="F102" s="20" t="s">
        <v>1396</v>
      </c>
      <c r="G102" s="21" t="s">
        <v>1056</v>
      </c>
      <c r="H102" s="21"/>
      <c r="I102" s="20" t="s">
        <v>1186</v>
      </c>
      <c r="J102" s="21" t="s">
        <v>1228</v>
      </c>
      <c r="K102" s="72" t="s">
        <v>1184</v>
      </c>
      <c r="L102" s="54" t="s">
        <v>197</v>
      </c>
      <c r="M102" s="17">
        <f>VLOOKUP(AG102,'조정계수 2026.02.01'!A:C,3,0)</f>
        <v>0.7</v>
      </c>
      <c r="N102" s="50">
        <v>16</v>
      </c>
      <c r="O102" s="50">
        <v>1</v>
      </c>
      <c r="P102" s="50">
        <v>17</v>
      </c>
      <c r="Q102" s="51">
        <v>60</v>
      </c>
      <c r="R102" s="51" t="s">
        <v>209</v>
      </c>
      <c r="S102" s="54" t="s">
        <v>209</v>
      </c>
      <c r="T102" s="43">
        <f t="shared" si="23"/>
        <v>50490</v>
      </c>
      <c r="U102" s="44">
        <f t="shared" si="24"/>
        <v>18682</v>
      </c>
      <c r="V102" s="44">
        <f t="shared" si="25"/>
        <v>31808</v>
      </c>
      <c r="W102" s="45">
        <f t="shared" si="26"/>
        <v>22216</v>
      </c>
      <c r="X102" s="45">
        <f t="shared" si="27"/>
        <v>28274</v>
      </c>
      <c r="Y102" s="46">
        <f t="shared" si="28"/>
        <v>36353</v>
      </c>
      <c r="Z102" s="46">
        <f t="shared" si="29"/>
        <v>14137</v>
      </c>
      <c r="AA102" s="82" t="s">
        <v>1268</v>
      </c>
      <c r="AB102" s="21" t="s">
        <v>1297</v>
      </c>
      <c r="AC102" s="21" t="s">
        <v>1325</v>
      </c>
      <c r="AD102" s="82" t="s">
        <v>1354</v>
      </c>
      <c r="AE102" s="54" t="s">
        <v>426</v>
      </c>
      <c r="AF102" s="54" t="s">
        <v>258</v>
      </c>
      <c r="AG102" s="17" t="s">
        <v>451</v>
      </c>
      <c r="AH102" s="54" t="s">
        <v>1120</v>
      </c>
      <c r="AI102" s="20" t="s">
        <v>1062</v>
      </c>
      <c r="BK102" s="21">
        <v>3000</v>
      </c>
      <c r="BL102" s="21">
        <v>6</v>
      </c>
      <c r="BM102" s="21" t="s">
        <v>2521</v>
      </c>
    </row>
    <row r="103" spans="1:65" s="42" customFormat="1" ht="33" customHeight="1" x14ac:dyDescent="0.3">
      <c r="A103" s="48">
        <v>100</v>
      </c>
      <c r="B103" s="28" t="s">
        <v>211</v>
      </c>
      <c r="C103" s="77" t="s">
        <v>223</v>
      </c>
      <c r="D103" s="85" t="s">
        <v>441</v>
      </c>
      <c r="E103" s="85" t="s">
        <v>435</v>
      </c>
      <c r="F103" s="20" t="s">
        <v>1396</v>
      </c>
      <c r="G103" s="21" t="s">
        <v>1056</v>
      </c>
      <c r="H103" s="21"/>
      <c r="I103" s="20" t="s">
        <v>1188</v>
      </c>
      <c r="J103" s="21" t="s">
        <v>1229</v>
      </c>
      <c r="K103" s="72" t="s">
        <v>1187</v>
      </c>
      <c r="L103" s="54" t="s">
        <v>197</v>
      </c>
      <c r="M103" s="17">
        <f>VLOOKUP(AG103,'조정계수 2026.02.01'!A:C,3,0)</f>
        <v>0.8</v>
      </c>
      <c r="N103" s="50">
        <v>30</v>
      </c>
      <c r="O103" s="50">
        <v>1</v>
      </c>
      <c r="P103" s="50">
        <v>31</v>
      </c>
      <c r="Q103" s="51">
        <v>60</v>
      </c>
      <c r="R103" s="51" t="s">
        <v>199</v>
      </c>
      <c r="S103" s="54" t="s">
        <v>209</v>
      </c>
      <c r="T103" s="43">
        <f t="shared" si="23"/>
        <v>92070</v>
      </c>
      <c r="U103" s="44">
        <f t="shared" si="24"/>
        <v>25780</v>
      </c>
      <c r="V103" s="44">
        <f t="shared" si="25"/>
        <v>66290</v>
      </c>
      <c r="W103" s="45">
        <f t="shared" si="26"/>
        <v>33146</v>
      </c>
      <c r="X103" s="45">
        <f t="shared" si="27"/>
        <v>58924</v>
      </c>
      <c r="Y103" s="46">
        <f t="shared" si="28"/>
        <v>62608</v>
      </c>
      <c r="Z103" s="46">
        <f t="shared" si="29"/>
        <v>29462</v>
      </c>
      <c r="AA103" s="82" t="s">
        <v>1269</v>
      </c>
      <c r="AB103" s="21" t="s">
        <v>1294</v>
      </c>
      <c r="AC103" s="21" t="s">
        <v>1326</v>
      </c>
      <c r="AD103" s="82" t="s">
        <v>1355</v>
      </c>
      <c r="AE103" s="54" t="s">
        <v>425</v>
      </c>
      <c r="AF103" s="54" t="s">
        <v>240</v>
      </c>
      <c r="AG103" s="17" t="s">
        <v>453</v>
      </c>
      <c r="AH103" s="54" t="s">
        <v>1088</v>
      </c>
      <c r="AI103" s="20" t="s">
        <v>1062</v>
      </c>
      <c r="BK103" s="21">
        <v>3000</v>
      </c>
      <c r="BL103" s="21">
        <v>6</v>
      </c>
      <c r="BM103" s="21" t="s">
        <v>2522</v>
      </c>
    </row>
    <row r="104" spans="1:65" s="42" customFormat="1" ht="33" customHeight="1" x14ac:dyDescent="0.3">
      <c r="A104" s="48">
        <v>101</v>
      </c>
      <c r="B104" s="28" t="s">
        <v>211</v>
      </c>
      <c r="C104" s="77" t="s">
        <v>208</v>
      </c>
      <c r="D104" s="85" t="s">
        <v>201</v>
      </c>
      <c r="E104" s="85" t="s">
        <v>1235</v>
      </c>
      <c r="F104" s="20" t="s">
        <v>1396</v>
      </c>
      <c r="G104" s="21" t="s">
        <v>1056</v>
      </c>
      <c r="H104" s="21"/>
      <c r="I104" s="20" t="s">
        <v>1192</v>
      </c>
      <c r="J104" s="21" t="s">
        <v>1230</v>
      </c>
      <c r="K104" s="72" t="s">
        <v>1189</v>
      </c>
      <c r="L104" s="54" t="s">
        <v>197</v>
      </c>
      <c r="M104" s="17">
        <f>VLOOKUP(AG104,'조정계수 2026.02.01'!A:C,3,0)</f>
        <v>0.7</v>
      </c>
      <c r="N104" s="50">
        <v>13</v>
      </c>
      <c r="O104" s="50">
        <v>1</v>
      </c>
      <c r="P104" s="50">
        <v>14</v>
      </c>
      <c r="Q104" s="51">
        <v>60</v>
      </c>
      <c r="R104" s="51" t="s">
        <v>209</v>
      </c>
      <c r="S104" s="54" t="s">
        <v>209</v>
      </c>
      <c r="T104" s="43">
        <f t="shared" si="23"/>
        <v>41580</v>
      </c>
      <c r="U104" s="44">
        <f t="shared" si="24"/>
        <v>15385</v>
      </c>
      <c r="V104" s="44">
        <f t="shared" si="25"/>
        <v>26195</v>
      </c>
      <c r="W104" s="45">
        <f t="shared" si="26"/>
        <v>18296</v>
      </c>
      <c r="X104" s="45">
        <f t="shared" si="27"/>
        <v>23284</v>
      </c>
      <c r="Y104" s="46">
        <f t="shared" si="28"/>
        <v>29938</v>
      </c>
      <c r="Z104" s="46">
        <f t="shared" si="29"/>
        <v>11642</v>
      </c>
      <c r="AA104" s="82" t="s">
        <v>1270</v>
      </c>
      <c r="AB104" s="21" t="s">
        <v>1298</v>
      </c>
      <c r="AC104" s="21" t="s">
        <v>1327</v>
      </c>
      <c r="AD104" s="82" t="s">
        <v>1356</v>
      </c>
      <c r="AE104" s="54" t="s">
        <v>426</v>
      </c>
      <c r="AF104" s="54" t="s">
        <v>258</v>
      </c>
      <c r="AG104" s="17" t="s">
        <v>451</v>
      </c>
      <c r="AH104" s="54" t="s">
        <v>1120</v>
      </c>
      <c r="AI104" s="20" t="s">
        <v>1062</v>
      </c>
      <c r="BK104" s="21">
        <v>3000</v>
      </c>
      <c r="BL104" s="21">
        <v>6</v>
      </c>
      <c r="BM104" s="21" t="s">
        <v>2523</v>
      </c>
    </row>
    <row r="105" spans="1:65" s="42" customFormat="1" ht="33" customHeight="1" x14ac:dyDescent="0.3">
      <c r="A105" s="48">
        <v>102</v>
      </c>
      <c r="B105" s="28" t="s">
        <v>211</v>
      </c>
      <c r="C105" s="77" t="s">
        <v>789</v>
      </c>
      <c r="D105" s="85" t="s">
        <v>1050</v>
      </c>
      <c r="E105" s="85" t="s">
        <v>1055</v>
      </c>
      <c r="F105" s="20" t="str">
        <f t="shared" ref="F105:F136" si="30">IF(MID(I105,16,2)="J1","일반직무유사",IF(MID(I105,16,2)="R0","직무법정",IF(MID(I105,16,2)="A4","NCS과정",IF(MID(I105,16,2)="F0","외국어과정","일반직무"))))</f>
        <v>일반직무</v>
      </c>
      <c r="G105" s="21" t="s">
        <v>898</v>
      </c>
      <c r="H105" s="21"/>
      <c r="I105" s="20" t="s">
        <v>1000</v>
      </c>
      <c r="J105" s="21" t="s">
        <v>2415</v>
      </c>
      <c r="K105" s="72" t="s">
        <v>1042</v>
      </c>
      <c r="L105" s="54" t="s">
        <v>191</v>
      </c>
      <c r="M105" s="50">
        <v>1</v>
      </c>
      <c r="N105" s="50">
        <v>19</v>
      </c>
      <c r="O105" s="50">
        <v>1</v>
      </c>
      <c r="P105" s="50">
        <v>20</v>
      </c>
      <c r="Q105" s="51">
        <v>60</v>
      </c>
      <c r="R105" s="51" t="s">
        <v>575</v>
      </c>
      <c r="S105" s="54" t="s">
        <v>209</v>
      </c>
      <c r="T105" s="43">
        <f t="shared" si="23"/>
        <v>83600</v>
      </c>
      <c r="U105" s="44">
        <f t="shared" si="24"/>
        <v>8360</v>
      </c>
      <c r="V105" s="44">
        <f t="shared" si="25"/>
        <v>75240</v>
      </c>
      <c r="W105" s="45">
        <f t="shared" si="26"/>
        <v>16720</v>
      </c>
      <c r="X105" s="45">
        <f t="shared" si="27"/>
        <v>66880</v>
      </c>
      <c r="Y105" s="46">
        <f t="shared" si="28"/>
        <v>50160</v>
      </c>
      <c r="Z105" s="46">
        <f t="shared" si="29"/>
        <v>33440</v>
      </c>
      <c r="AA105" s="89" t="s">
        <v>1033</v>
      </c>
      <c r="AB105" s="49" t="s">
        <v>1016</v>
      </c>
      <c r="AC105" s="49" t="s">
        <v>1015</v>
      </c>
      <c r="AD105" s="111" t="s">
        <v>1027</v>
      </c>
      <c r="AE105" s="90" t="s">
        <v>426</v>
      </c>
      <c r="AF105" s="54" t="s">
        <v>996</v>
      </c>
      <c r="AG105" s="17" t="str">
        <f t="shared" ref="AG105:AG136" si="31">LEFT(AF105,6)</f>
        <v>200203</v>
      </c>
      <c r="AH105" s="54" t="s">
        <v>259</v>
      </c>
      <c r="AI105" s="20" t="s">
        <v>999</v>
      </c>
      <c r="BK105" s="21">
        <v>1000</v>
      </c>
      <c r="BL105" s="21">
        <v>2</v>
      </c>
      <c r="BM105" s="21" t="s">
        <v>2524</v>
      </c>
    </row>
    <row r="106" spans="1:65" s="42" customFormat="1" ht="33" customHeight="1" x14ac:dyDescent="0.3">
      <c r="A106" s="48">
        <v>103</v>
      </c>
      <c r="B106" s="28" t="s">
        <v>211</v>
      </c>
      <c r="C106" s="70" t="s">
        <v>223</v>
      </c>
      <c r="D106" s="6" t="s">
        <v>441</v>
      </c>
      <c r="E106" s="6" t="s">
        <v>435</v>
      </c>
      <c r="F106" s="79" t="str">
        <f t="shared" si="30"/>
        <v>직무법정</v>
      </c>
      <c r="G106" s="21" t="s">
        <v>898</v>
      </c>
      <c r="H106" s="21"/>
      <c r="I106" s="20" t="s">
        <v>1003</v>
      </c>
      <c r="J106" s="21" t="s">
        <v>2414</v>
      </c>
      <c r="K106" s="71" t="s">
        <v>1001</v>
      </c>
      <c r="L106" s="54" t="s">
        <v>191</v>
      </c>
      <c r="M106" s="17">
        <v>1</v>
      </c>
      <c r="N106" s="50">
        <v>24</v>
      </c>
      <c r="O106" s="50">
        <v>1</v>
      </c>
      <c r="P106" s="50">
        <v>25</v>
      </c>
      <c r="Q106" s="51">
        <v>60</v>
      </c>
      <c r="R106" s="51" t="s">
        <v>575</v>
      </c>
      <c r="S106" s="54" t="s">
        <v>209</v>
      </c>
      <c r="T106" s="43">
        <f t="shared" si="23"/>
        <v>104500</v>
      </c>
      <c r="U106" s="44">
        <f t="shared" si="24"/>
        <v>52250</v>
      </c>
      <c r="V106" s="44">
        <f t="shared" si="25"/>
        <v>52250</v>
      </c>
      <c r="W106" s="45">
        <f t="shared" si="26"/>
        <v>62700</v>
      </c>
      <c r="X106" s="45">
        <f t="shared" si="27"/>
        <v>41800</v>
      </c>
      <c r="Y106" s="46">
        <f t="shared" si="28"/>
        <v>83600</v>
      </c>
      <c r="Z106" s="46">
        <f t="shared" si="29"/>
        <v>20900</v>
      </c>
      <c r="AA106" s="83" t="s">
        <v>1034</v>
      </c>
      <c r="AB106" s="21" t="s">
        <v>1020</v>
      </c>
      <c r="AC106" s="21" t="s">
        <v>1019</v>
      </c>
      <c r="AD106" s="111" t="s">
        <v>1028</v>
      </c>
      <c r="AE106" s="54" t="s">
        <v>426</v>
      </c>
      <c r="AF106" s="54" t="s">
        <v>240</v>
      </c>
      <c r="AG106" s="17" t="str">
        <f t="shared" si="31"/>
        <v>060102</v>
      </c>
      <c r="AH106" s="54" t="s">
        <v>319</v>
      </c>
      <c r="AI106" s="20" t="s">
        <v>999</v>
      </c>
      <c r="BK106" s="21">
        <v>3000</v>
      </c>
      <c r="BL106" s="21">
        <v>6</v>
      </c>
      <c r="BM106" s="21" t="s">
        <v>2525</v>
      </c>
    </row>
    <row r="107" spans="1:65" s="42" customFormat="1" ht="33" customHeight="1" x14ac:dyDescent="0.3">
      <c r="A107" s="48">
        <v>104</v>
      </c>
      <c r="B107" s="28" t="s">
        <v>211</v>
      </c>
      <c r="C107" s="70" t="s">
        <v>223</v>
      </c>
      <c r="D107" s="85" t="s">
        <v>1050</v>
      </c>
      <c r="E107" s="85" t="s">
        <v>1051</v>
      </c>
      <c r="F107" s="20" t="str">
        <f t="shared" si="30"/>
        <v>일반직무</v>
      </c>
      <c r="G107" s="21" t="s">
        <v>898</v>
      </c>
      <c r="H107" s="21"/>
      <c r="I107" s="20" t="s">
        <v>1007</v>
      </c>
      <c r="J107" s="21" t="s">
        <v>2413</v>
      </c>
      <c r="K107" s="71" t="s">
        <v>1004</v>
      </c>
      <c r="L107" s="54" t="s">
        <v>191</v>
      </c>
      <c r="M107" s="50">
        <v>1</v>
      </c>
      <c r="N107" s="50">
        <v>29</v>
      </c>
      <c r="O107" s="50">
        <v>1</v>
      </c>
      <c r="P107" s="50">
        <v>30</v>
      </c>
      <c r="Q107" s="51">
        <v>60</v>
      </c>
      <c r="R107" s="51" t="s">
        <v>575</v>
      </c>
      <c r="S107" s="54" t="s">
        <v>209</v>
      </c>
      <c r="T107" s="43">
        <f t="shared" si="23"/>
        <v>125400</v>
      </c>
      <c r="U107" s="44">
        <f t="shared" si="24"/>
        <v>12540</v>
      </c>
      <c r="V107" s="44">
        <f t="shared" si="25"/>
        <v>112860</v>
      </c>
      <c r="W107" s="45">
        <f t="shared" si="26"/>
        <v>25080</v>
      </c>
      <c r="X107" s="45">
        <f t="shared" si="27"/>
        <v>100320</v>
      </c>
      <c r="Y107" s="46">
        <f t="shared" si="28"/>
        <v>75240</v>
      </c>
      <c r="Z107" s="46">
        <f t="shared" si="29"/>
        <v>50160</v>
      </c>
      <c r="AA107" s="82" t="s">
        <v>1035</v>
      </c>
      <c r="AB107" s="21" t="s">
        <v>1021</v>
      </c>
      <c r="AC107" s="21" t="s">
        <v>1022</v>
      </c>
      <c r="AD107" s="111" t="s">
        <v>1029</v>
      </c>
      <c r="AE107" s="54" t="s">
        <v>426</v>
      </c>
      <c r="AF107" s="54" t="s">
        <v>1006</v>
      </c>
      <c r="AG107" s="17" t="str">
        <f t="shared" si="31"/>
        <v>200203</v>
      </c>
      <c r="AH107" s="54" t="s">
        <v>1005</v>
      </c>
      <c r="AI107" s="20" t="s">
        <v>999</v>
      </c>
      <c r="BK107" s="21">
        <v>1000</v>
      </c>
      <c r="BL107" s="21">
        <v>2</v>
      </c>
      <c r="BM107" s="21" t="s">
        <v>2524</v>
      </c>
    </row>
    <row r="108" spans="1:65" s="42" customFormat="1" ht="33" customHeight="1" x14ac:dyDescent="0.3">
      <c r="A108" s="48">
        <v>105</v>
      </c>
      <c r="B108" s="28" t="s">
        <v>211</v>
      </c>
      <c r="C108" s="70" t="s">
        <v>223</v>
      </c>
      <c r="D108" s="85" t="s">
        <v>1050</v>
      </c>
      <c r="E108" s="85" t="s">
        <v>1051</v>
      </c>
      <c r="F108" s="20" t="str">
        <f t="shared" si="30"/>
        <v>일반직무</v>
      </c>
      <c r="G108" s="21" t="s">
        <v>898</v>
      </c>
      <c r="H108" s="21"/>
      <c r="I108" s="20" t="s">
        <v>1010</v>
      </c>
      <c r="J108" s="21" t="s">
        <v>2412</v>
      </c>
      <c r="K108" s="72" t="s">
        <v>1040</v>
      </c>
      <c r="L108" s="54" t="s">
        <v>191</v>
      </c>
      <c r="M108" s="17">
        <f>VLOOKUP(AG108,'조정계수 2026.02.01'!A:C,3,0)</f>
        <v>0.7</v>
      </c>
      <c r="N108" s="50">
        <v>20</v>
      </c>
      <c r="O108" s="50">
        <v>1</v>
      </c>
      <c r="P108" s="50">
        <v>21</v>
      </c>
      <c r="Q108" s="51">
        <v>60</v>
      </c>
      <c r="R108" s="51" t="s">
        <v>575</v>
      </c>
      <c r="S108" s="54" t="s">
        <v>209</v>
      </c>
      <c r="T108" s="43">
        <f t="shared" si="23"/>
        <v>87780</v>
      </c>
      <c r="U108" s="44">
        <f t="shared" si="24"/>
        <v>32479</v>
      </c>
      <c r="V108" s="44">
        <f t="shared" si="25"/>
        <v>55301</v>
      </c>
      <c r="W108" s="45">
        <f t="shared" si="26"/>
        <v>38624</v>
      </c>
      <c r="X108" s="45">
        <f t="shared" si="27"/>
        <v>49156</v>
      </c>
      <c r="Y108" s="46">
        <f t="shared" si="28"/>
        <v>63202</v>
      </c>
      <c r="Z108" s="46">
        <f t="shared" si="29"/>
        <v>24578</v>
      </c>
      <c r="AA108" s="82" t="s">
        <v>1036</v>
      </c>
      <c r="AB108" s="21" t="s">
        <v>1023</v>
      </c>
      <c r="AC108" s="21" t="s">
        <v>1024</v>
      </c>
      <c r="AD108" s="111" t="s">
        <v>1030</v>
      </c>
      <c r="AE108" s="54" t="s">
        <v>426</v>
      </c>
      <c r="AF108" s="54" t="s">
        <v>327</v>
      </c>
      <c r="AG108" s="17" t="str">
        <f t="shared" si="31"/>
        <v>020103</v>
      </c>
      <c r="AH108" s="54" t="s">
        <v>256</v>
      </c>
      <c r="AI108" s="20" t="s">
        <v>999</v>
      </c>
      <c r="BK108" s="21">
        <v>3000</v>
      </c>
      <c r="BL108" s="21">
        <v>6</v>
      </c>
      <c r="BM108" s="21" t="s">
        <v>2526</v>
      </c>
    </row>
    <row r="109" spans="1:65" s="42" customFormat="1" ht="33" customHeight="1" x14ac:dyDescent="0.3">
      <c r="A109" s="48">
        <v>106</v>
      </c>
      <c r="B109" s="28" t="s">
        <v>211</v>
      </c>
      <c r="C109" s="70" t="s">
        <v>223</v>
      </c>
      <c r="D109" s="85" t="s">
        <v>1050</v>
      </c>
      <c r="E109" s="85" t="s">
        <v>1053</v>
      </c>
      <c r="F109" s="20" t="str">
        <f t="shared" si="30"/>
        <v>일반직무</v>
      </c>
      <c r="G109" s="21" t="s">
        <v>898</v>
      </c>
      <c r="H109" s="21"/>
      <c r="I109" s="20" t="s">
        <v>1014</v>
      </c>
      <c r="J109" s="21" t="s">
        <v>2416</v>
      </c>
      <c r="K109" s="72" t="s">
        <v>1041</v>
      </c>
      <c r="L109" s="54" t="s">
        <v>191</v>
      </c>
      <c r="M109" s="17">
        <f>VLOOKUP(AG109,'조정계수 2026.02.01'!A:C,3,0)</f>
        <v>0.7</v>
      </c>
      <c r="N109" s="50">
        <v>11</v>
      </c>
      <c r="O109" s="50">
        <v>1</v>
      </c>
      <c r="P109" s="50">
        <v>12</v>
      </c>
      <c r="Q109" s="51">
        <v>60</v>
      </c>
      <c r="R109" s="51" t="s">
        <v>575</v>
      </c>
      <c r="S109" s="54" t="s">
        <v>209</v>
      </c>
      <c r="T109" s="43">
        <f t="shared" si="23"/>
        <v>50160</v>
      </c>
      <c r="U109" s="44">
        <f t="shared" si="24"/>
        <v>18560</v>
      </c>
      <c r="V109" s="44">
        <f t="shared" si="25"/>
        <v>31600</v>
      </c>
      <c r="W109" s="45">
        <f t="shared" si="26"/>
        <v>22071</v>
      </c>
      <c r="X109" s="45">
        <f t="shared" si="27"/>
        <v>28089</v>
      </c>
      <c r="Y109" s="46">
        <f t="shared" si="28"/>
        <v>36116</v>
      </c>
      <c r="Z109" s="46">
        <f t="shared" si="29"/>
        <v>14044</v>
      </c>
      <c r="AA109" s="82" t="s">
        <v>1037</v>
      </c>
      <c r="AB109" s="21" t="s">
        <v>1026</v>
      </c>
      <c r="AC109" s="21" t="s">
        <v>1025</v>
      </c>
      <c r="AD109" s="111" t="s">
        <v>1031</v>
      </c>
      <c r="AE109" s="54" t="s">
        <v>426</v>
      </c>
      <c r="AF109" s="54" t="s">
        <v>258</v>
      </c>
      <c r="AG109" s="17" t="str">
        <f t="shared" si="31"/>
        <v>020101</v>
      </c>
      <c r="AH109" s="54" t="s">
        <v>326</v>
      </c>
      <c r="AI109" s="20" t="s">
        <v>999</v>
      </c>
      <c r="BK109" s="21">
        <v>3000</v>
      </c>
      <c r="BL109" s="21">
        <v>6</v>
      </c>
      <c r="BM109" s="21" t="s">
        <v>2527</v>
      </c>
    </row>
    <row r="110" spans="1:65" s="42" customFormat="1" ht="33" customHeight="1" x14ac:dyDescent="0.3">
      <c r="A110" s="48">
        <v>107</v>
      </c>
      <c r="B110" s="28" t="s">
        <v>211</v>
      </c>
      <c r="C110" s="70" t="s">
        <v>223</v>
      </c>
      <c r="D110" s="85" t="s">
        <v>1050</v>
      </c>
      <c r="E110" s="85" t="s">
        <v>1053</v>
      </c>
      <c r="F110" s="20" t="str">
        <f t="shared" si="30"/>
        <v>일반직무</v>
      </c>
      <c r="G110" s="20" t="s">
        <v>665</v>
      </c>
      <c r="H110" s="67" t="s">
        <v>215</v>
      </c>
      <c r="I110" s="20" t="s">
        <v>671</v>
      </c>
      <c r="J110" s="21" t="s">
        <v>2187</v>
      </c>
      <c r="K110" s="71" t="s">
        <v>666</v>
      </c>
      <c r="L110" s="54" t="s">
        <v>206</v>
      </c>
      <c r="M110" s="50">
        <v>1</v>
      </c>
      <c r="N110" s="50">
        <v>20</v>
      </c>
      <c r="O110" s="50">
        <v>1</v>
      </c>
      <c r="P110" s="54">
        <v>21</v>
      </c>
      <c r="Q110" s="51">
        <v>40</v>
      </c>
      <c r="R110" s="51" t="s">
        <v>575</v>
      </c>
      <c r="S110" s="54" t="s">
        <v>209</v>
      </c>
      <c r="T110" s="43">
        <f t="shared" si="23"/>
        <v>129360</v>
      </c>
      <c r="U110" s="44">
        <f t="shared" si="24"/>
        <v>12936</v>
      </c>
      <c r="V110" s="44">
        <f t="shared" si="25"/>
        <v>116424</v>
      </c>
      <c r="W110" s="45">
        <f t="shared" si="26"/>
        <v>25872</v>
      </c>
      <c r="X110" s="45">
        <f t="shared" si="27"/>
        <v>103488</v>
      </c>
      <c r="Y110" s="46">
        <f t="shared" si="28"/>
        <v>77616</v>
      </c>
      <c r="Z110" s="46">
        <f t="shared" si="29"/>
        <v>51744</v>
      </c>
      <c r="AA110" s="84" t="s">
        <v>1038</v>
      </c>
      <c r="AB110" s="24" t="s">
        <v>863</v>
      </c>
      <c r="AC110" s="24" t="s">
        <v>862</v>
      </c>
      <c r="AD110" s="24" t="s">
        <v>866</v>
      </c>
      <c r="AE110" s="54" t="s">
        <v>426</v>
      </c>
      <c r="AF110" s="54" t="s">
        <v>258</v>
      </c>
      <c r="AG110" s="17" t="str">
        <f t="shared" si="31"/>
        <v>020101</v>
      </c>
      <c r="AH110" s="54" t="s">
        <v>667</v>
      </c>
      <c r="AI110" s="20" t="s">
        <v>670</v>
      </c>
      <c r="BK110" s="21">
        <v>3000</v>
      </c>
      <c r="BL110" s="21">
        <v>6</v>
      </c>
      <c r="BM110" s="21" t="s">
        <v>2528</v>
      </c>
    </row>
    <row r="111" spans="1:65" s="42" customFormat="1" ht="33" customHeight="1" x14ac:dyDescent="0.3">
      <c r="A111" s="48">
        <v>108</v>
      </c>
      <c r="B111" s="28" t="s">
        <v>211</v>
      </c>
      <c r="C111" s="70" t="s">
        <v>223</v>
      </c>
      <c r="D111" s="85" t="s">
        <v>1050</v>
      </c>
      <c r="E111" s="85" t="s">
        <v>1053</v>
      </c>
      <c r="F111" s="20" t="str">
        <f t="shared" si="30"/>
        <v>일반직무</v>
      </c>
      <c r="G111" s="20" t="s">
        <v>665</v>
      </c>
      <c r="H111" s="67" t="s">
        <v>215</v>
      </c>
      <c r="I111" s="20" t="s">
        <v>675</v>
      </c>
      <c r="J111" s="21" t="s">
        <v>2188</v>
      </c>
      <c r="K111" s="71" t="s">
        <v>672</v>
      </c>
      <c r="L111" s="54" t="s">
        <v>206</v>
      </c>
      <c r="M111" s="50">
        <v>1</v>
      </c>
      <c r="N111" s="50">
        <v>19</v>
      </c>
      <c r="O111" s="50">
        <v>1</v>
      </c>
      <c r="P111" s="54">
        <v>20</v>
      </c>
      <c r="Q111" s="51">
        <v>40</v>
      </c>
      <c r="R111" s="51" t="s">
        <v>575</v>
      </c>
      <c r="S111" s="54" t="s">
        <v>209</v>
      </c>
      <c r="T111" s="43">
        <f t="shared" si="23"/>
        <v>123200</v>
      </c>
      <c r="U111" s="44">
        <f t="shared" si="24"/>
        <v>12320</v>
      </c>
      <c r="V111" s="44">
        <f t="shared" si="25"/>
        <v>110880</v>
      </c>
      <c r="W111" s="45">
        <f t="shared" si="26"/>
        <v>24640</v>
      </c>
      <c r="X111" s="45">
        <f t="shared" si="27"/>
        <v>98560</v>
      </c>
      <c r="Y111" s="46">
        <f t="shared" si="28"/>
        <v>73920</v>
      </c>
      <c r="Z111" s="46">
        <f t="shared" si="29"/>
        <v>49280</v>
      </c>
      <c r="AA111" s="84" t="s">
        <v>1039</v>
      </c>
      <c r="AB111" s="24" t="s">
        <v>865</v>
      </c>
      <c r="AC111" s="24" t="s">
        <v>864</v>
      </c>
      <c r="AD111" s="24" t="s">
        <v>867</v>
      </c>
      <c r="AE111" s="54" t="s">
        <v>426</v>
      </c>
      <c r="AF111" s="54" t="s">
        <v>258</v>
      </c>
      <c r="AG111" s="17" t="str">
        <f t="shared" si="31"/>
        <v>020101</v>
      </c>
      <c r="AH111" s="54" t="s">
        <v>673</v>
      </c>
      <c r="AI111" s="20" t="s">
        <v>670</v>
      </c>
      <c r="BK111" s="21">
        <v>3000</v>
      </c>
      <c r="BL111" s="21">
        <v>6</v>
      </c>
      <c r="BM111" s="21" t="s">
        <v>2529</v>
      </c>
    </row>
    <row r="112" spans="1:65" s="42" customFormat="1" ht="33" customHeight="1" x14ac:dyDescent="0.3">
      <c r="A112" s="48">
        <v>109</v>
      </c>
      <c r="B112" s="28" t="s">
        <v>211</v>
      </c>
      <c r="C112" s="77" t="s">
        <v>789</v>
      </c>
      <c r="D112" s="77" t="s">
        <v>850</v>
      </c>
      <c r="E112" s="77" t="s">
        <v>851</v>
      </c>
      <c r="F112" s="20" t="str">
        <f t="shared" si="30"/>
        <v>일반직무</v>
      </c>
      <c r="G112" s="20" t="s">
        <v>665</v>
      </c>
      <c r="H112" s="21"/>
      <c r="I112" s="20" t="s">
        <v>677</v>
      </c>
      <c r="J112" s="21" t="s">
        <v>2124</v>
      </c>
      <c r="K112" s="71" t="s">
        <v>390</v>
      </c>
      <c r="L112" s="54" t="s">
        <v>197</v>
      </c>
      <c r="M112" s="17">
        <f>VLOOKUP(AG112,'조정계수 2026.02.01'!A:C,3,0)</f>
        <v>0.7</v>
      </c>
      <c r="N112" s="50">
        <v>20</v>
      </c>
      <c r="O112" s="50">
        <v>1</v>
      </c>
      <c r="P112" s="54">
        <v>21</v>
      </c>
      <c r="Q112" s="51">
        <v>40</v>
      </c>
      <c r="R112" s="51" t="s">
        <v>735</v>
      </c>
      <c r="S112" s="54" t="s">
        <v>209</v>
      </c>
      <c r="T112" s="43">
        <f t="shared" si="23"/>
        <v>62370</v>
      </c>
      <c r="U112" s="44">
        <f t="shared" si="24"/>
        <v>23077</v>
      </c>
      <c r="V112" s="44">
        <f t="shared" si="25"/>
        <v>39293</v>
      </c>
      <c r="W112" s="45">
        <f t="shared" si="26"/>
        <v>27443</v>
      </c>
      <c r="X112" s="45">
        <f t="shared" si="27"/>
        <v>34927</v>
      </c>
      <c r="Y112" s="46">
        <f t="shared" si="28"/>
        <v>44907</v>
      </c>
      <c r="Z112" s="46">
        <f t="shared" si="29"/>
        <v>17463</v>
      </c>
      <c r="AA112" s="78" t="s">
        <v>852</v>
      </c>
      <c r="AB112" s="78" t="s">
        <v>853</v>
      </c>
      <c r="AC112" s="78" t="s">
        <v>854</v>
      </c>
      <c r="AD112" s="78" t="s">
        <v>855</v>
      </c>
      <c r="AE112" s="54" t="s">
        <v>426</v>
      </c>
      <c r="AF112" s="54" t="s">
        <v>231</v>
      </c>
      <c r="AG112" s="17" t="str">
        <f t="shared" si="31"/>
        <v>200101</v>
      </c>
      <c r="AH112" s="54" t="s">
        <v>256</v>
      </c>
      <c r="AI112" s="20" t="s">
        <v>670</v>
      </c>
      <c r="BK112" s="21">
        <v>2500</v>
      </c>
      <c r="BL112" s="21">
        <v>5</v>
      </c>
      <c r="BM112" s="21" t="s">
        <v>2530</v>
      </c>
    </row>
    <row r="113" spans="1:65" s="42" customFormat="1" ht="33" customHeight="1" x14ac:dyDescent="0.3">
      <c r="A113" s="48">
        <v>110</v>
      </c>
      <c r="B113" s="28" t="s">
        <v>211</v>
      </c>
      <c r="C113" s="70" t="s">
        <v>223</v>
      </c>
      <c r="D113" s="70" t="s">
        <v>437</v>
      </c>
      <c r="E113" s="70" t="s">
        <v>776</v>
      </c>
      <c r="F113" s="20" t="str">
        <f t="shared" si="30"/>
        <v>일반직무</v>
      </c>
      <c r="G113" s="20" t="s">
        <v>665</v>
      </c>
      <c r="H113" s="21"/>
      <c r="I113" s="20" t="s">
        <v>678</v>
      </c>
      <c r="J113" s="21" t="s">
        <v>2409</v>
      </c>
      <c r="K113" s="71" t="s">
        <v>344</v>
      </c>
      <c r="L113" s="54" t="s">
        <v>197</v>
      </c>
      <c r="M113" s="17">
        <f>VLOOKUP(AG113,'조정계수 2026.02.01'!A:C,3,0)</f>
        <v>0.8</v>
      </c>
      <c r="N113" s="50">
        <v>30</v>
      </c>
      <c r="O113" s="50">
        <v>1</v>
      </c>
      <c r="P113" s="54">
        <v>31</v>
      </c>
      <c r="Q113" s="51">
        <v>40</v>
      </c>
      <c r="R113" s="51" t="s">
        <v>735</v>
      </c>
      <c r="S113" s="54" t="s">
        <v>209</v>
      </c>
      <c r="T113" s="43">
        <f t="shared" si="23"/>
        <v>92070</v>
      </c>
      <c r="U113" s="44">
        <f t="shared" si="24"/>
        <v>25780</v>
      </c>
      <c r="V113" s="44">
        <f t="shared" si="25"/>
        <v>66290</v>
      </c>
      <c r="W113" s="45">
        <f t="shared" si="26"/>
        <v>33146</v>
      </c>
      <c r="X113" s="45">
        <f t="shared" si="27"/>
        <v>58924</v>
      </c>
      <c r="Y113" s="46">
        <f t="shared" si="28"/>
        <v>62608</v>
      </c>
      <c r="Z113" s="46">
        <f t="shared" si="29"/>
        <v>29462</v>
      </c>
      <c r="AA113" s="69" t="s">
        <v>802</v>
      </c>
      <c r="AB113" s="69" t="s">
        <v>803</v>
      </c>
      <c r="AC113" s="69" t="s">
        <v>804</v>
      </c>
      <c r="AD113" s="69" t="s">
        <v>805</v>
      </c>
      <c r="AE113" s="54" t="s">
        <v>425</v>
      </c>
      <c r="AF113" s="54" t="s">
        <v>260</v>
      </c>
      <c r="AG113" s="17" t="str">
        <f t="shared" si="31"/>
        <v>100302</v>
      </c>
      <c r="AH113" s="54" t="s">
        <v>235</v>
      </c>
      <c r="AI113" s="20" t="s">
        <v>670</v>
      </c>
      <c r="BK113" s="21">
        <v>2500</v>
      </c>
      <c r="BL113" s="21">
        <v>5</v>
      </c>
      <c r="BM113" s="21" t="s">
        <v>2531</v>
      </c>
    </row>
    <row r="114" spans="1:65" s="42" customFormat="1" ht="33" customHeight="1" x14ac:dyDescent="0.3">
      <c r="A114" s="48">
        <v>111</v>
      </c>
      <c r="B114" s="28" t="s">
        <v>211</v>
      </c>
      <c r="C114" s="70" t="s">
        <v>223</v>
      </c>
      <c r="D114" s="70" t="s">
        <v>810</v>
      </c>
      <c r="E114" s="70" t="s">
        <v>811</v>
      </c>
      <c r="F114" s="20" t="str">
        <f t="shared" si="30"/>
        <v>일반직무</v>
      </c>
      <c r="G114" s="20" t="s">
        <v>665</v>
      </c>
      <c r="H114" s="21"/>
      <c r="I114" s="20" t="s">
        <v>682</v>
      </c>
      <c r="J114" s="21" t="s">
        <v>2120</v>
      </c>
      <c r="K114" s="71" t="s">
        <v>309</v>
      </c>
      <c r="L114" s="54" t="s">
        <v>197</v>
      </c>
      <c r="M114" s="17">
        <f>VLOOKUP(AG114,'조정계수 2026.02.01'!A:C,3,0)</f>
        <v>0.9</v>
      </c>
      <c r="N114" s="50">
        <v>30</v>
      </c>
      <c r="O114" s="50">
        <v>1</v>
      </c>
      <c r="P114" s="54">
        <v>31</v>
      </c>
      <c r="Q114" s="51">
        <v>40</v>
      </c>
      <c r="R114" s="51" t="s">
        <v>735</v>
      </c>
      <c r="S114" s="54" t="s">
        <v>209</v>
      </c>
      <c r="T114" s="43">
        <f t="shared" si="23"/>
        <v>92070</v>
      </c>
      <c r="U114" s="44">
        <f t="shared" si="24"/>
        <v>17494</v>
      </c>
      <c r="V114" s="44">
        <f t="shared" si="25"/>
        <v>74576</v>
      </c>
      <c r="W114" s="45">
        <f t="shared" si="26"/>
        <v>25780</v>
      </c>
      <c r="X114" s="45">
        <f t="shared" si="27"/>
        <v>66290</v>
      </c>
      <c r="Y114" s="46">
        <f t="shared" si="28"/>
        <v>58925</v>
      </c>
      <c r="Z114" s="46">
        <f t="shared" si="29"/>
        <v>33145</v>
      </c>
      <c r="AA114" s="69" t="s">
        <v>812</v>
      </c>
      <c r="AB114" s="69" t="s">
        <v>813</v>
      </c>
      <c r="AC114" s="69" t="s">
        <v>814</v>
      </c>
      <c r="AD114" s="69" t="s">
        <v>815</v>
      </c>
      <c r="AE114" s="54" t="s">
        <v>426</v>
      </c>
      <c r="AF114" s="54" t="s">
        <v>334</v>
      </c>
      <c r="AG114" s="17" t="str">
        <f t="shared" si="31"/>
        <v>200106</v>
      </c>
      <c r="AH114" s="54" t="s">
        <v>250</v>
      </c>
      <c r="AI114" s="20" t="s">
        <v>670</v>
      </c>
      <c r="BK114" s="21">
        <v>1500</v>
      </c>
      <c r="BL114" s="21">
        <v>3</v>
      </c>
      <c r="BM114" s="21" t="s">
        <v>2532</v>
      </c>
    </row>
    <row r="115" spans="1:65" s="42" customFormat="1" ht="33" customHeight="1" x14ac:dyDescent="0.3">
      <c r="A115" s="48">
        <v>112</v>
      </c>
      <c r="B115" s="28" t="s">
        <v>211</v>
      </c>
      <c r="C115" s="70" t="s">
        <v>208</v>
      </c>
      <c r="D115" s="70" t="s">
        <v>418</v>
      </c>
      <c r="E115" s="70" t="s">
        <v>202</v>
      </c>
      <c r="F115" s="20" t="str">
        <f t="shared" si="30"/>
        <v>일반직무</v>
      </c>
      <c r="G115" s="20" t="s">
        <v>665</v>
      </c>
      <c r="H115" s="21"/>
      <c r="I115" s="20" t="s">
        <v>684</v>
      </c>
      <c r="J115" s="21" t="s">
        <v>2214</v>
      </c>
      <c r="K115" s="71" t="s">
        <v>296</v>
      </c>
      <c r="L115" s="54" t="s">
        <v>197</v>
      </c>
      <c r="M115" s="17">
        <f>VLOOKUP(AG115,'조정계수 2026.02.01'!A:C,3,0)</f>
        <v>0.8</v>
      </c>
      <c r="N115" s="50">
        <v>30</v>
      </c>
      <c r="O115" s="50">
        <v>1</v>
      </c>
      <c r="P115" s="54">
        <v>31</v>
      </c>
      <c r="Q115" s="51">
        <v>40</v>
      </c>
      <c r="R115" s="51" t="s">
        <v>735</v>
      </c>
      <c r="S115" s="54" t="s">
        <v>209</v>
      </c>
      <c r="T115" s="43">
        <f t="shared" si="23"/>
        <v>92070</v>
      </c>
      <c r="U115" s="44">
        <f t="shared" si="24"/>
        <v>25780</v>
      </c>
      <c r="V115" s="44">
        <f t="shared" si="25"/>
        <v>66290</v>
      </c>
      <c r="W115" s="45">
        <f t="shared" si="26"/>
        <v>33146</v>
      </c>
      <c r="X115" s="45">
        <f t="shared" si="27"/>
        <v>58924</v>
      </c>
      <c r="Y115" s="46">
        <f t="shared" si="28"/>
        <v>62608</v>
      </c>
      <c r="Z115" s="46">
        <f t="shared" si="29"/>
        <v>29462</v>
      </c>
      <c r="AA115" s="69" t="s">
        <v>816</v>
      </c>
      <c r="AB115" s="69" t="s">
        <v>817</v>
      </c>
      <c r="AC115" s="69" t="s">
        <v>818</v>
      </c>
      <c r="AD115" s="69" t="s">
        <v>819</v>
      </c>
      <c r="AE115" s="54" t="s">
        <v>425</v>
      </c>
      <c r="AF115" s="54" t="s">
        <v>332</v>
      </c>
      <c r="AG115" s="17" t="str">
        <f t="shared" si="31"/>
        <v>200107</v>
      </c>
      <c r="AH115" s="54" t="s">
        <v>259</v>
      </c>
      <c r="AI115" s="20" t="s">
        <v>670</v>
      </c>
      <c r="BK115" s="21">
        <v>2000</v>
      </c>
      <c r="BL115" s="21">
        <v>4</v>
      </c>
      <c r="BM115" s="21" t="s">
        <v>2533</v>
      </c>
    </row>
    <row r="116" spans="1:65" s="42" customFormat="1" ht="33" customHeight="1" x14ac:dyDescent="0.3">
      <c r="A116" s="48">
        <v>113</v>
      </c>
      <c r="B116" s="28" t="s">
        <v>211</v>
      </c>
      <c r="C116" s="70" t="s">
        <v>223</v>
      </c>
      <c r="D116" s="70" t="s">
        <v>437</v>
      </c>
      <c r="E116" s="70" t="s">
        <v>824</v>
      </c>
      <c r="F116" s="20" t="str">
        <f t="shared" si="30"/>
        <v>일반직무</v>
      </c>
      <c r="G116" s="20" t="s">
        <v>665</v>
      </c>
      <c r="H116" s="21"/>
      <c r="I116" s="20" t="s">
        <v>685</v>
      </c>
      <c r="J116" s="21" t="s">
        <v>2408</v>
      </c>
      <c r="K116" s="71" t="s">
        <v>525</v>
      </c>
      <c r="L116" s="54" t="s">
        <v>197</v>
      </c>
      <c r="M116" s="17">
        <f>VLOOKUP(AG116,'조정계수 2026.02.01'!A:C,3,0)</f>
        <v>0.8</v>
      </c>
      <c r="N116" s="50">
        <v>20</v>
      </c>
      <c r="O116" s="50">
        <v>1</v>
      </c>
      <c r="P116" s="54">
        <v>21</v>
      </c>
      <c r="Q116" s="51">
        <v>40</v>
      </c>
      <c r="R116" s="51" t="s">
        <v>735</v>
      </c>
      <c r="S116" s="54" t="s">
        <v>209</v>
      </c>
      <c r="T116" s="43">
        <f t="shared" si="23"/>
        <v>62370</v>
      </c>
      <c r="U116" s="44">
        <f t="shared" si="24"/>
        <v>17464</v>
      </c>
      <c r="V116" s="44">
        <f t="shared" si="25"/>
        <v>44906</v>
      </c>
      <c r="W116" s="45">
        <f t="shared" si="26"/>
        <v>22454</v>
      </c>
      <c r="X116" s="45">
        <f t="shared" si="27"/>
        <v>39916</v>
      </c>
      <c r="Y116" s="46">
        <f t="shared" si="28"/>
        <v>42412</v>
      </c>
      <c r="Z116" s="46">
        <f t="shared" si="29"/>
        <v>19958</v>
      </c>
      <c r="AA116" s="69" t="s">
        <v>825</v>
      </c>
      <c r="AB116" s="69" t="s">
        <v>826</v>
      </c>
      <c r="AC116" s="69" t="s">
        <v>827</v>
      </c>
      <c r="AD116" s="69" t="s">
        <v>828</v>
      </c>
      <c r="AE116" s="54" t="s">
        <v>425</v>
      </c>
      <c r="AF116" s="54" t="s">
        <v>260</v>
      </c>
      <c r="AG116" s="17" t="str">
        <f t="shared" si="31"/>
        <v>100302</v>
      </c>
      <c r="AH116" s="54" t="s">
        <v>360</v>
      </c>
      <c r="AI116" s="20" t="s">
        <v>670</v>
      </c>
      <c r="BK116" s="21">
        <v>2500</v>
      </c>
      <c r="BL116" s="21">
        <v>5</v>
      </c>
      <c r="BM116" s="21" t="s">
        <v>2534</v>
      </c>
    </row>
    <row r="117" spans="1:65" s="42" customFormat="1" ht="33" customHeight="1" x14ac:dyDescent="0.3">
      <c r="A117" s="48">
        <v>114</v>
      </c>
      <c r="B117" s="28" t="s">
        <v>211</v>
      </c>
      <c r="C117" s="70" t="s">
        <v>223</v>
      </c>
      <c r="D117" s="70" t="s">
        <v>810</v>
      </c>
      <c r="E117" s="70" t="s">
        <v>488</v>
      </c>
      <c r="F117" s="20" t="str">
        <f t="shared" si="30"/>
        <v>일반직무</v>
      </c>
      <c r="G117" s="20" t="s">
        <v>665</v>
      </c>
      <c r="H117" s="21"/>
      <c r="I117" s="20" t="s">
        <v>687</v>
      </c>
      <c r="J117" s="21" t="s">
        <v>2119</v>
      </c>
      <c r="K117" s="71" t="s">
        <v>229</v>
      </c>
      <c r="L117" s="54" t="s">
        <v>197</v>
      </c>
      <c r="M117" s="17">
        <f>VLOOKUP(AG117,'조정계수 2026.02.01'!A:C,3,0)</f>
        <v>0.8</v>
      </c>
      <c r="N117" s="50">
        <v>20</v>
      </c>
      <c r="O117" s="50">
        <v>0</v>
      </c>
      <c r="P117" s="54">
        <v>20</v>
      </c>
      <c r="Q117" s="51">
        <v>40</v>
      </c>
      <c r="R117" s="51" t="s">
        <v>735</v>
      </c>
      <c r="S117" s="54" t="s">
        <v>209</v>
      </c>
      <c r="T117" s="43">
        <f t="shared" si="23"/>
        <v>59400</v>
      </c>
      <c r="U117" s="44">
        <f t="shared" si="24"/>
        <v>16632</v>
      </c>
      <c r="V117" s="44">
        <f t="shared" si="25"/>
        <v>42768</v>
      </c>
      <c r="W117" s="45">
        <f t="shared" si="26"/>
        <v>21384</v>
      </c>
      <c r="X117" s="45">
        <f t="shared" si="27"/>
        <v>38016</v>
      </c>
      <c r="Y117" s="46">
        <f t="shared" si="28"/>
        <v>40392</v>
      </c>
      <c r="Z117" s="46">
        <f t="shared" si="29"/>
        <v>19008</v>
      </c>
      <c r="AA117" s="69" t="s">
        <v>820</v>
      </c>
      <c r="AB117" s="69" t="s">
        <v>821</v>
      </c>
      <c r="AC117" s="69" t="s">
        <v>822</v>
      </c>
      <c r="AD117" s="69" t="s">
        <v>823</v>
      </c>
      <c r="AE117" s="54" t="s">
        <v>426</v>
      </c>
      <c r="AF117" s="54" t="s">
        <v>332</v>
      </c>
      <c r="AG117" s="17" t="str">
        <f t="shared" si="31"/>
        <v>200107</v>
      </c>
      <c r="AH117" s="54" t="s">
        <v>523</v>
      </c>
      <c r="AI117" s="20" t="s">
        <v>670</v>
      </c>
      <c r="BK117" s="21">
        <v>2000</v>
      </c>
      <c r="BL117" s="21">
        <v>4</v>
      </c>
      <c r="BM117" s="21" t="s">
        <v>2535</v>
      </c>
    </row>
    <row r="118" spans="1:65" s="42" customFormat="1" ht="33" customHeight="1" x14ac:dyDescent="0.3">
      <c r="A118" s="48">
        <v>115</v>
      </c>
      <c r="B118" s="28" t="s">
        <v>211</v>
      </c>
      <c r="C118" s="70" t="s">
        <v>223</v>
      </c>
      <c r="D118" s="70" t="s">
        <v>437</v>
      </c>
      <c r="E118" s="70" t="s">
        <v>767</v>
      </c>
      <c r="F118" s="20" t="str">
        <f t="shared" si="30"/>
        <v>일반직무</v>
      </c>
      <c r="G118" s="20" t="s">
        <v>665</v>
      </c>
      <c r="H118" s="21"/>
      <c r="I118" s="20" t="s">
        <v>693</v>
      </c>
      <c r="J118" s="21" t="s">
        <v>2125</v>
      </c>
      <c r="K118" s="127" t="s">
        <v>376</v>
      </c>
      <c r="L118" s="54" t="s">
        <v>197</v>
      </c>
      <c r="M118" s="17">
        <f>VLOOKUP(AG118,'조정계수 2026.02.01'!A:C,3,0)</f>
        <v>0.8</v>
      </c>
      <c r="N118" s="50">
        <v>12</v>
      </c>
      <c r="O118" s="50">
        <v>1</v>
      </c>
      <c r="P118" s="54">
        <v>13</v>
      </c>
      <c r="Q118" s="51">
        <v>40</v>
      </c>
      <c r="R118" s="51" t="s">
        <v>735</v>
      </c>
      <c r="S118" s="54" t="s">
        <v>209</v>
      </c>
      <c r="T118" s="43">
        <f t="shared" si="23"/>
        <v>38610</v>
      </c>
      <c r="U118" s="44">
        <f t="shared" si="24"/>
        <v>10811</v>
      </c>
      <c r="V118" s="44">
        <f t="shared" si="25"/>
        <v>27799</v>
      </c>
      <c r="W118" s="45">
        <f t="shared" si="26"/>
        <v>13900</v>
      </c>
      <c r="X118" s="45">
        <f t="shared" si="27"/>
        <v>24710</v>
      </c>
      <c r="Y118" s="46">
        <f t="shared" si="28"/>
        <v>26255</v>
      </c>
      <c r="Z118" s="46">
        <f t="shared" si="29"/>
        <v>12355</v>
      </c>
      <c r="AA118" s="69" t="s">
        <v>772</v>
      </c>
      <c r="AB118" s="69" t="s">
        <v>773</v>
      </c>
      <c r="AC118" s="69" t="s">
        <v>774</v>
      </c>
      <c r="AD118" s="69" t="s">
        <v>775</v>
      </c>
      <c r="AE118" s="54" t="s">
        <v>426</v>
      </c>
      <c r="AF118" s="54" t="s">
        <v>241</v>
      </c>
      <c r="AG118" s="17" t="str">
        <f t="shared" si="31"/>
        <v>020302</v>
      </c>
      <c r="AH118" s="54" t="s">
        <v>368</v>
      </c>
      <c r="AI118" s="20" t="s">
        <v>670</v>
      </c>
      <c r="BK118" s="21">
        <v>2000</v>
      </c>
      <c r="BL118" s="21">
        <v>4</v>
      </c>
      <c r="BM118" s="21" t="s">
        <v>2536</v>
      </c>
    </row>
    <row r="119" spans="1:65" s="42" customFormat="1" ht="33" customHeight="1" x14ac:dyDescent="0.3">
      <c r="A119" s="48">
        <v>116</v>
      </c>
      <c r="B119" s="28" t="s">
        <v>211</v>
      </c>
      <c r="C119" s="70" t="s">
        <v>223</v>
      </c>
      <c r="D119" s="70" t="s">
        <v>437</v>
      </c>
      <c r="E119" s="70" t="s">
        <v>767</v>
      </c>
      <c r="F119" s="20" t="str">
        <f t="shared" si="30"/>
        <v>일반직무</v>
      </c>
      <c r="G119" s="20" t="s">
        <v>665</v>
      </c>
      <c r="H119" s="21"/>
      <c r="I119" s="20" t="s">
        <v>694</v>
      </c>
      <c r="J119" s="21" t="s">
        <v>2118</v>
      </c>
      <c r="K119" s="127" t="s">
        <v>272</v>
      </c>
      <c r="L119" s="54" t="s">
        <v>197</v>
      </c>
      <c r="M119" s="17">
        <f>VLOOKUP(AG119,'조정계수 2026.02.01'!A:C,3,0)</f>
        <v>0.8</v>
      </c>
      <c r="N119" s="50">
        <v>20</v>
      </c>
      <c r="O119" s="50">
        <v>1</v>
      </c>
      <c r="P119" s="54">
        <v>21</v>
      </c>
      <c r="Q119" s="51">
        <v>40</v>
      </c>
      <c r="R119" s="51" t="s">
        <v>735</v>
      </c>
      <c r="S119" s="54" t="s">
        <v>209</v>
      </c>
      <c r="T119" s="43">
        <f t="shared" si="23"/>
        <v>62370</v>
      </c>
      <c r="U119" s="44">
        <f t="shared" si="24"/>
        <v>17464</v>
      </c>
      <c r="V119" s="44">
        <f t="shared" si="25"/>
        <v>44906</v>
      </c>
      <c r="W119" s="45">
        <f t="shared" si="26"/>
        <v>22454</v>
      </c>
      <c r="X119" s="45">
        <f t="shared" si="27"/>
        <v>39916</v>
      </c>
      <c r="Y119" s="46">
        <f t="shared" si="28"/>
        <v>42412</v>
      </c>
      <c r="Z119" s="46">
        <f t="shared" si="29"/>
        <v>19958</v>
      </c>
      <c r="AA119" s="69" t="s">
        <v>768</v>
      </c>
      <c r="AB119" s="69" t="s">
        <v>769</v>
      </c>
      <c r="AC119" s="69" t="s">
        <v>770</v>
      </c>
      <c r="AD119" s="69" t="s">
        <v>771</v>
      </c>
      <c r="AE119" s="54" t="s">
        <v>426</v>
      </c>
      <c r="AF119" s="54" t="s">
        <v>241</v>
      </c>
      <c r="AG119" s="17" t="str">
        <f t="shared" si="31"/>
        <v>020302</v>
      </c>
      <c r="AH119" s="54" t="s">
        <v>368</v>
      </c>
      <c r="AI119" s="20" t="s">
        <v>670</v>
      </c>
      <c r="BK119" s="21">
        <v>2000</v>
      </c>
      <c r="BL119" s="21">
        <v>4</v>
      </c>
      <c r="BM119" s="21" t="s">
        <v>2537</v>
      </c>
    </row>
    <row r="120" spans="1:65" s="42" customFormat="1" ht="33" customHeight="1" x14ac:dyDescent="0.3">
      <c r="A120" s="48">
        <v>117</v>
      </c>
      <c r="B120" s="28" t="s">
        <v>211</v>
      </c>
      <c r="C120" s="70" t="s">
        <v>208</v>
      </c>
      <c r="D120" s="70" t="s">
        <v>418</v>
      </c>
      <c r="E120" s="70" t="s">
        <v>202</v>
      </c>
      <c r="F120" s="20" t="str">
        <f t="shared" si="30"/>
        <v>일반직무</v>
      </c>
      <c r="G120" s="20" t="s">
        <v>665</v>
      </c>
      <c r="H120" s="21"/>
      <c r="I120" s="20" t="s">
        <v>697</v>
      </c>
      <c r="J120" s="21" t="s">
        <v>2122</v>
      </c>
      <c r="K120" s="127" t="s">
        <v>273</v>
      </c>
      <c r="L120" s="54" t="s">
        <v>197</v>
      </c>
      <c r="M120" s="17">
        <f>VLOOKUP(AG120,'조정계수 2026.02.01'!A:C,3,0)</f>
        <v>0.7</v>
      </c>
      <c r="N120" s="50">
        <v>16</v>
      </c>
      <c r="O120" s="50">
        <v>0</v>
      </c>
      <c r="P120" s="54">
        <v>16</v>
      </c>
      <c r="Q120" s="51">
        <v>40</v>
      </c>
      <c r="R120" s="51" t="s">
        <v>735</v>
      </c>
      <c r="S120" s="54" t="s">
        <v>209</v>
      </c>
      <c r="T120" s="43">
        <f t="shared" si="23"/>
        <v>47520</v>
      </c>
      <c r="U120" s="44">
        <f t="shared" si="24"/>
        <v>17583</v>
      </c>
      <c r="V120" s="44">
        <f t="shared" si="25"/>
        <v>29937</v>
      </c>
      <c r="W120" s="45">
        <f t="shared" si="26"/>
        <v>20909</v>
      </c>
      <c r="X120" s="45">
        <f t="shared" si="27"/>
        <v>26611</v>
      </c>
      <c r="Y120" s="46">
        <f t="shared" si="28"/>
        <v>34215</v>
      </c>
      <c r="Z120" s="46">
        <f t="shared" si="29"/>
        <v>13305</v>
      </c>
      <c r="AA120" s="69" t="s">
        <v>763</v>
      </c>
      <c r="AB120" s="69" t="s">
        <v>764</v>
      </c>
      <c r="AC120" s="69" t="s">
        <v>765</v>
      </c>
      <c r="AD120" s="69" t="s">
        <v>766</v>
      </c>
      <c r="AE120" s="54" t="s">
        <v>426</v>
      </c>
      <c r="AF120" s="54" t="s">
        <v>346</v>
      </c>
      <c r="AG120" s="17" t="str">
        <f t="shared" si="31"/>
        <v>200101</v>
      </c>
      <c r="AH120" s="54" t="s">
        <v>256</v>
      </c>
      <c r="AI120" s="20" t="s">
        <v>670</v>
      </c>
      <c r="BK120" s="21">
        <v>2000</v>
      </c>
      <c r="BL120" s="21">
        <v>4</v>
      </c>
      <c r="BM120" s="21" t="s">
        <v>2538</v>
      </c>
    </row>
    <row r="121" spans="1:65" s="42" customFormat="1" ht="33" customHeight="1" x14ac:dyDescent="0.3">
      <c r="A121" s="48">
        <v>118</v>
      </c>
      <c r="B121" s="28" t="s">
        <v>211</v>
      </c>
      <c r="C121" s="70" t="s">
        <v>208</v>
      </c>
      <c r="D121" s="70" t="s">
        <v>418</v>
      </c>
      <c r="E121" s="70" t="s">
        <v>758</v>
      </c>
      <c r="F121" s="20" t="str">
        <f t="shared" si="30"/>
        <v>일반직무</v>
      </c>
      <c r="G121" s="20" t="s">
        <v>665</v>
      </c>
      <c r="H121" s="21"/>
      <c r="I121" s="20" t="s">
        <v>699</v>
      </c>
      <c r="J121" s="21" t="s">
        <v>2123</v>
      </c>
      <c r="K121" s="127" t="s">
        <v>375</v>
      </c>
      <c r="L121" s="54" t="s">
        <v>197</v>
      </c>
      <c r="M121" s="17">
        <f>VLOOKUP(AG121,'조정계수 2026.02.01'!A:C,3,0)</f>
        <v>0.7</v>
      </c>
      <c r="N121" s="50">
        <v>33</v>
      </c>
      <c r="O121" s="50">
        <v>1</v>
      </c>
      <c r="P121" s="54">
        <v>34</v>
      </c>
      <c r="Q121" s="51">
        <v>40</v>
      </c>
      <c r="R121" s="51" t="s">
        <v>735</v>
      </c>
      <c r="S121" s="54" t="s">
        <v>209</v>
      </c>
      <c r="T121" s="43">
        <f t="shared" si="23"/>
        <v>100980</v>
      </c>
      <c r="U121" s="44">
        <f t="shared" si="24"/>
        <v>37363</v>
      </c>
      <c r="V121" s="44">
        <f t="shared" si="25"/>
        <v>63617</v>
      </c>
      <c r="W121" s="45">
        <f t="shared" si="26"/>
        <v>44432</v>
      </c>
      <c r="X121" s="45">
        <f t="shared" si="27"/>
        <v>56548</v>
      </c>
      <c r="Y121" s="46">
        <f t="shared" si="28"/>
        <v>72706</v>
      </c>
      <c r="Z121" s="46">
        <f t="shared" si="29"/>
        <v>28274</v>
      </c>
      <c r="AA121" s="69" t="s">
        <v>759</v>
      </c>
      <c r="AB121" s="69" t="s">
        <v>760</v>
      </c>
      <c r="AC121" s="69" t="s">
        <v>761</v>
      </c>
      <c r="AD121" s="69" t="s">
        <v>762</v>
      </c>
      <c r="AE121" s="54" t="s">
        <v>426</v>
      </c>
      <c r="AF121" s="54" t="s">
        <v>328</v>
      </c>
      <c r="AG121" s="17" t="str">
        <f t="shared" si="31"/>
        <v>200101</v>
      </c>
      <c r="AH121" s="54" t="s">
        <v>256</v>
      </c>
      <c r="AI121" s="20" t="s">
        <v>670</v>
      </c>
      <c r="BK121" s="21">
        <v>2000</v>
      </c>
      <c r="BL121" s="21">
        <v>4</v>
      </c>
      <c r="BM121" s="21" t="s">
        <v>2539</v>
      </c>
    </row>
    <row r="122" spans="1:65" s="42" customFormat="1" ht="33" customHeight="1" x14ac:dyDescent="0.3">
      <c r="A122" s="48">
        <v>119</v>
      </c>
      <c r="B122" s="28" t="s">
        <v>211</v>
      </c>
      <c r="C122" s="70" t="s">
        <v>223</v>
      </c>
      <c r="D122" s="70" t="s">
        <v>437</v>
      </c>
      <c r="E122" s="70" t="s">
        <v>184</v>
      </c>
      <c r="F122" s="20" t="str">
        <f t="shared" si="30"/>
        <v>일반직무</v>
      </c>
      <c r="G122" s="20" t="s">
        <v>665</v>
      </c>
      <c r="H122" s="21"/>
      <c r="I122" s="20" t="s">
        <v>701</v>
      </c>
      <c r="J122" s="21" t="s">
        <v>2212</v>
      </c>
      <c r="K122" s="127" t="s">
        <v>336</v>
      </c>
      <c r="L122" s="54" t="s">
        <v>197</v>
      </c>
      <c r="M122" s="17">
        <f>VLOOKUP(AG122,'조정계수 2026.02.01'!A:C,3,0)</f>
        <v>0.7</v>
      </c>
      <c r="N122" s="50">
        <v>20</v>
      </c>
      <c r="O122" s="50">
        <v>1</v>
      </c>
      <c r="P122" s="54">
        <v>21</v>
      </c>
      <c r="Q122" s="51">
        <v>40</v>
      </c>
      <c r="R122" s="51" t="s">
        <v>735</v>
      </c>
      <c r="S122" s="54" t="s">
        <v>209</v>
      </c>
      <c r="T122" s="43">
        <f t="shared" si="23"/>
        <v>62370</v>
      </c>
      <c r="U122" s="44">
        <f t="shared" si="24"/>
        <v>23077</v>
      </c>
      <c r="V122" s="44">
        <f t="shared" si="25"/>
        <v>39293</v>
      </c>
      <c r="W122" s="45">
        <f t="shared" si="26"/>
        <v>27443</v>
      </c>
      <c r="X122" s="45">
        <f t="shared" si="27"/>
        <v>34927</v>
      </c>
      <c r="Y122" s="46">
        <f t="shared" si="28"/>
        <v>44907</v>
      </c>
      <c r="Z122" s="46">
        <f t="shared" si="29"/>
        <v>17463</v>
      </c>
      <c r="AA122" s="69" t="s">
        <v>754</v>
      </c>
      <c r="AB122" s="69" t="s">
        <v>755</v>
      </c>
      <c r="AC122" s="69" t="s">
        <v>756</v>
      </c>
      <c r="AD122" s="69" t="s">
        <v>757</v>
      </c>
      <c r="AE122" s="54" t="s">
        <v>426</v>
      </c>
      <c r="AF122" s="54" t="s">
        <v>327</v>
      </c>
      <c r="AG122" s="17" t="str">
        <f t="shared" si="31"/>
        <v>020103</v>
      </c>
      <c r="AH122" s="54" t="s">
        <v>256</v>
      </c>
      <c r="AI122" s="20" t="s">
        <v>670</v>
      </c>
      <c r="BK122" s="21">
        <v>3000</v>
      </c>
      <c r="BL122" s="21">
        <v>6</v>
      </c>
      <c r="BM122" s="21" t="s">
        <v>2540</v>
      </c>
    </row>
    <row r="123" spans="1:65" s="42" customFormat="1" ht="33" customHeight="1" x14ac:dyDescent="0.3">
      <c r="A123" s="48">
        <v>120</v>
      </c>
      <c r="B123" s="28" t="s">
        <v>211</v>
      </c>
      <c r="C123" s="70" t="s">
        <v>223</v>
      </c>
      <c r="D123" s="70" t="s">
        <v>441</v>
      </c>
      <c r="E123" s="70" t="s">
        <v>749</v>
      </c>
      <c r="F123" s="20" t="str">
        <f t="shared" si="30"/>
        <v>일반직무</v>
      </c>
      <c r="G123" s="20" t="s">
        <v>665</v>
      </c>
      <c r="H123" s="21"/>
      <c r="I123" s="20" t="s">
        <v>702</v>
      </c>
      <c r="J123" s="21" t="s">
        <v>2121</v>
      </c>
      <c r="K123" s="127" t="s">
        <v>345</v>
      </c>
      <c r="L123" s="54" t="s">
        <v>197</v>
      </c>
      <c r="M123" s="50">
        <v>1</v>
      </c>
      <c r="N123" s="50">
        <v>16</v>
      </c>
      <c r="O123" s="50">
        <v>1</v>
      </c>
      <c r="P123" s="54">
        <v>17</v>
      </c>
      <c r="Q123" s="51">
        <v>40</v>
      </c>
      <c r="R123" s="51" t="s">
        <v>735</v>
      </c>
      <c r="S123" s="54" t="s">
        <v>209</v>
      </c>
      <c r="T123" s="43">
        <f t="shared" si="23"/>
        <v>50490</v>
      </c>
      <c r="U123" s="44">
        <f t="shared" si="24"/>
        <v>5049</v>
      </c>
      <c r="V123" s="44">
        <f t="shared" si="25"/>
        <v>45441</v>
      </c>
      <c r="W123" s="45">
        <f t="shared" si="26"/>
        <v>10098</v>
      </c>
      <c r="X123" s="45">
        <f t="shared" si="27"/>
        <v>40392</v>
      </c>
      <c r="Y123" s="46">
        <f t="shared" si="28"/>
        <v>30294</v>
      </c>
      <c r="Z123" s="46">
        <f t="shared" si="29"/>
        <v>20196</v>
      </c>
      <c r="AA123" s="69" t="s">
        <v>750</v>
      </c>
      <c r="AB123" s="69" t="s">
        <v>751</v>
      </c>
      <c r="AC123" s="69" t="s">
        <v>752</v>
      </c>
      <c r="AD123" s="69" t="s">
        <v>753</v>
      </c>
      <c r="AE123" s="54" t="s">
        <v>426</v>
      </c>
      <c r="AF123" s="54" t="s">
        <v>238</v>
      </c>
      <c r="AG123" s="17" t="str">
        <f t="shared" si="31"/>
        <v>030101</v>
      </c>
      <c r="AH123" s="54" t="s">
        <v>365</v>
      </c>
      <c r="AI123" s="20" t="s">
        <v>670</v>
      </c>
      <c r="BK123" s="21">
        <v>500</v>
      </c>
      <c r="BL123" s="21">
        <v>1</v>
      </c>
      <c r="BM123" s="21" t="s">
        <v>2541</v>
      </c>
    </row>
    <row r="124" spans="1:65" s="42" customFormat="1" ht="33" customHeight="1" x14ac:dyDescent="0.3">
      <c r="A124" s="48">
        <v>121</v>
      </c>
      <c r="B124" s="28" t="s">
        <v>211</v>
      </c>
      <c r="C124" s="70" t="s">
        <v>223</v>
      </c>
      <c r="D124" s="70" t="s">
        <v>441</v>
      </c>
      <c r="E124" s="70" t="s">
        <v>435</v>
      </c>
      <c r="F124" s="20" t="str">
        <f t="shared" si="30"/>
        <v>일반직무</v>
      </c>
      <c r="G124" s="20" t="s">
        <v>665</v>
      </c>
      <c r="H124" s="21"/>
      <c r="I124" s="20" t="s">
        <v>704</v>
      </c>
      <c r="J124" s="21" t="s">
        <v>2218</v>
      </c>
      <c r="K124" s="127" t="s">
        <v>313</v>
      </c>
      <c r="L124" s="54" t="s">
        <v>197</v>
      </c>
      <c r="M124" s="17">
        <f>VLOOKUP(AG124,'조정계수 2026.02.01'!A:C,3,0)</f>
        <v>0.8</v>
      </c>
      <c r="N124" s="50">
        <v>30</v>
      </c>
      <c r="O124" s="50">
        <v>1</v>
      </c>
      <c r="P124" s="54">
        <v>31</v>
      </c>
      <c r="Q124" s="51">
        <v>40</v>
      </c>
      <c r="R124" s="51" t="s">
        <v>735</v>
      </c>
      <c r="S124" s="54" t="s">
        <v>209</v>
      </c>
      <c r="T124" s="43">
        <f t="shared" si="23"/>
        <v>92070</v>
      </c>
      <c r="U124" s="44">
        <f t="shared" si="24"/>
        <v>25780</v>
      </c>
      <c r="V124" s="44">
        <f t="shared" si="25"/>
        <v>66290</v>
      </c>
      <c r="W124" s="45">
        <f t="shared" si="26"/>
        <v>33146</v>
      </c>
      <c r="X124" s="45">
        <f t="shared" si="27"/>
        <v>58924</v>
      </c>
      <c r="Y124" s="46">
        <f t="shared" si="28"/>
        <v>62608</v>
      </c>
      <c r="Z124" s="46">
        <f t="shared" si="29"/>
        <v>29462</v>
      </c>
      <c r="AA124" s="69" t="s">
        <v>745</v>
      </c>
      <c r="AB124" s="69" t="s">
        <v>746</v>
      </c>
      <c r="AC124" s="69" t="s">
        <v>747</v>
      </c>
      <c r="AD124" s="69" t="s">
        <v>748</v>
      </c>
      <c r="AE124" s="54" t="s">
        <v>426</v>
      </c>
      <c r="AF124" s="54" t="s">
        <v>240</v>
      </c>
      <c r="AG124" s="17" t="str">
        <f t="shared" si="31"/>
        <v>060102</v>
      </c>
      <c r="AH124" s="54" t="s">
        <v>319</v>
      </c>
      <c r="AI124" s="20" t="s">
        <v>670</v>
      </c>
      <c r="BK124" s="21">
        <v>3000</v>
      </c>
      <c r="BL124" s="21">
        <v>6</v>
      </c>
      <c r="BM124" s="21" t="s">
        <v>2542</v>
      </c>
    </row>
    <row r="125" spans="1:65" s="42" customFormat="1" ht="33" customHeight="1" x14ac:dyDescent="0.3">
      <c r="A125" s="48">
        <v>122</v>
      </c>
      <c r="B125" s="28" t="s">
        <v>211</v>
      </c>
      <c r="C125" s="70" t="s">
        <v>223</v>
      </c>
      <c r="D125" s="70" t="s">
        <v>441</v>
      </c>
      <c r="E125" s="70" t="s">
        <v>435</v>
      </c>
      <c r="F125" s="20" t="str">
        <f t="shared" si="30"/>
        <v>일반직무</v>
      </c>
      <c r="G125" s="20" t="s">
        <v>665</v>
      </c>
      <c r="H125" s="21"/>
      <c r="I125" s="20" t="s">
        <v>706</v>
      </c>
      <c r="J125" s="21" t="s">
        <v>2406</v>
      </c>
      <c r="K125" s="71" t="s">
        <v>90</v>
      </c>
      <c r="L125" s="54" t="s">
        <v>197</v>
      </c>
      <c r="M125" s="17">
        <f>VLOOKUP(AG125,'조정계수 2026.02.01'!A:C,3,0)</f>
        <v>0.8</v>
      </c>
      <c r="N125" s="50">
        <v>30</v>
      </c>
      <c r="O125" s="50">
        <v>1</v>
      </c>
      <c r="P125" s="54">
        <v>31</v>
      </c>
      <c r="Q125" s="51">
        <v>40</v>
      </c>
      <c r="R125" s="51" t="s">
        <v>735</v>
      </c>
      <c r="S125" s="54" t="s">
        <v>209</v>
      </c>
      <c r="T125" s="43">
        <f t="shared" si="23"/>
        <v>92070</v>
      </c>
      <c r="U125" s="44">
        <f t="shared" si="24"/>
        <v>25780</v>
      </c>
      <c r="V125" s="44">
        <f t="shared" si="25"/>
        <v>66290</v>
      </c>
      <c r="W125" s="45">
        <f t="shared" si="26"/>
        <v>33146</v>
      </c>
      <c r="X125" s="45">
        <f t="shared" si="27"/>
        <v>58924</v>
      </c>
      <c r="Y125" s="46">
        <f t="shared" si="28"/>
        <v>62608</v>
      </c>
      <c r="Z125" s="46">
        <f t="shared" si="29"/>
        <v>29462</v>
      </c>
      <c r="AA125" s="69" t="s">
        <v>737</v>
      </c>
      <c r="AB125" s="69" t="s">
        <v>738</v>
      </c>
      <c r="AC125" s="69" t="s">
        <v>739</v>
      </c>
      <c r="AD125" s="69" t="s">
        <v>740</v>
      </c>
      <c r="AE125" s="54" t="s">
        <v>425</v>
      </c>
      <c r="AF125" s="54" t="s">
        <v>236</v>
      </c>
      <c r="AG125" s="17" t="str">
        <f t="shared" si="31"/>
        <v>060102</v>
      </c>
      <c r="AH125" s="54" t="s">
        <v>319</v>
      </c>
      <c r="AI125" s="20" t="s">
        <v>670</v>
      </c>
      <c r="BK125" s="21">
        <v>3000</v>
      </c>
      <c r="BL125" s="21">
        <v>6</v>
      </c>
      <c r="BM125" s="21" t="s">
        <v>2542</v>
      </c>
    </row>
    <row r="126" spans="1:65" s="42" customFormat="1" ht="33" customHeight="1" x14ac:dyDescent="0.3">
      <c r="A126" s="48">
        <v>123</v>
      </c>
      <c r="B126" s="28" t="s">
        <v>211</v>
      </c>
      <c r="C126" s="70" t="s">
        <v>223</v>
      </c>
      <c r="D126" s="70" t="s">
        <v>441</v>
      </c>
      <c r="E126" s="70" t="s">
        <v>435</v>
      </c>
      <c r="F126" s="20" t="str">
        <f t="shared" si="30"/>
        <v>일반직무</v>
      </c>
      <c r="G126" s="20" t="s">
        <v>665</v>
      </c>
      <c r="H126" s="21"/>
      <c r="I126" s="20" t="s">
        <v>708</v>
      </c>
      <c r="J126" s="21" t="s">
        <v>2407</v>
      </c>
      <c r="K126" s="71" t="s">
        <v>84</v>
      </c>
      <c r="L126" s="54" t="s">
        <v>197</v>
      </c>
      <c r="M126" s="17">
        <f>VLOOKUP(AG126,'조정계수 2026.02.01'!A:C,3,0)</f>
        <v>0.8</v>
      </c>
      <c r="N126" s="50">
        <v>30</v>
      </c>
      <c r="O126" s="50">
        <v>1</v>
      </c>
      <c r="P126" s="54">
        <v>31</v>
      </c>
      <c r="Q126" s="51">
        <v>40</v>
      </c>
      <c r="R126" s="51" t="s">
        <v>735</v>
      </c>
      <c r="S126" s="54" t="s">
        <v>209</v>
      </c>
      <c r="T126" s="43">
        <f t="shared" si="23"/>
        <v>92070</v>
      </c>
      <c r="U126" s="44">
        <f t="shared" si="24"/>
        <v>25780</v>
      </c>
      <c r="V126" s="44">
        <f t="shared" si="25"/>
        <v>66290</v>
      </c>
      <c r="W126" s="45">
        <f t="shared" si="26"/>
        <v>33146</v>
      </c>
      <c r="X126" s="45">
        <f t="shared" si="27"/>
        <v>58924</v>
      </c>
      <c r="Y126" s="46">
        <f t="shared" si="28"/>
        <v>62608</v>
      </c>
      <c r="Z126" s="46">
        <f t="shared" si="29"/>
        <v>29462</v>
      </c>
      <c r="AA126" s="69" t="s">
        <v>741</v>
      </c>
      <c r="AB126" s="69" t="s">
        <v>742</v>
      </c>
      <c r="AC126" s="69" t="s">
        <v>743</v>
      </c>
      <c r="AD126" s="69" t="s">
        <v>744</v>
      </c>
      <c r="AE126" s="54" t="s">
        <v>425</v>
      </c>
      <c r="AF126" s="54" t="s">
        <v>236</v>
      </c>
      <c r="AG126" s="17" t="str">
        <f t="shared" si="31"/>
        <v>060102</v>
      </c>
      <c r="AH126" s="54" t="s">
        <v>319</v>
      </c>
      <c r="AI126" s="20" t="s">
        <v>670</v>
      </c>
      <c r="BK126" s="21">
        <v>3000</v>
      </c>
      <c r="BL126" s="21">
        <v>6</v>
      </c>
      <c r="BM126" s="21" t="s">
        <v>2542</v>
      </c>
    </row>
    <row r="127" spans="1:65" s="42" customFormat="1" ht="33" customHeight="1" x14ac:dyDescent="0.2">
      <c r="A127" s="48">
        <v>124</v>
      </c>
      <c r="B127" s="28" t="s">
        <v>211</v>
      </c>
      <c r="C127" s="70" t="s">
        <v>223</v>
      </c>
      <c r="D127" s="70" t="s">
        <v>441</v>
      </c>
      <c r="E127" s="70" t="s">
        <v>435</v>
      </c>
      <c r="F127" s="20" t="str">
        <f t="shared" si="30"/>
        <v>일반직무</v>
      </c>
      <c r="G127" s="20" t="s">
        <v>665</v>
      </c>
      <c r="H127" s="21"/>
      <c r="I127" s="20" t="s">
        <v>709</v>
      </c>
      <c r="J127" s="21" t="s">
        <v>2216</v>
      </c>
      <c r="K127" s="71" t="s">
        <v>335</v>
      </c>
      <c r="L127" s="54" t="s">
        <v>197</v>
      </c>
      <c r="M127" s="17">
        <f>VLOOKUP(AG127,'조정계수 2026.02.01'!A:C,3,0)</f>
        <v>0.8</v>
      </c>
      <c r="N127" s="50">
        <v>30</v>
      </c>
      <c r="O127" s="50">
        <v>1</v>
      </c>
      <c r="P127" s="54">
        <v>31</v>
      </c>
      <c r="Q127" s="51">
        <v>40</v>
      </c>
      <c r="R127" s="51" t="s">
        <v>735</v>
      </c>
      <c r="S127" s="54" t="s">
        <v>209</v>
      </c>
      <c r="T127" s="43">
        <f t="shared" si="23"/>
        <v>92070</v>
      </c>
      <c r="U127" s="44">
        <f t="shared" si="24"/>
        <v>25780</v>
      </c>
      <c r="V127" s="44">
        <f t="shared" si="25"/>
        <v>66290</v>
      </c>
      <c r="W127" s="45">
        <f t="shared" si="26"/>
        <v>33146</v>
      </c>
      <c r="X127" s="45">
        <f t="shared" si="27"/>
        <v>58924</v>
      </c>
      <c r="Y127" s="46">
        <f t="shared" si="28"/>
        <v>62608</v>
      </c>
      <c r="Z127" s="46">
        <f t="shared" si="29"/>
        <v>29462</v>
      </c>
      <c r="AA127" s="56" t="s">
        <v>785</v>
      </c>
      <c r="AB127" s="56" t="s">
        <v>786</v>
      </c>
      <c r="AC127" s="56" t="s">
        <v>787</v>
      </c>
      <c r="AD127" s="56" t="s">
        <v>788</v>
      </c>
      <c r="AE127" s="54" t="s">
        <v>426</v>
      </c>
      <c r="AF127" s="54" t="s">
        <v>240</v>
      </c>
      <c r="AG127" s="17" t="str">
        <f t="shared" si="31"/>
        <v>060102</v>
      </c>
      <c r="AH127" s="54" t="s">
        <v>319</v>
      </c>
      <c r="AI127" s="20" t="s">
        <v>670</v>
      </c>
      <c r="BK127" s="21">
        <v>3000</v>
      </c>
      <c r="BL127" s="21">
        <v>6</v>
      </c>
      <c r="BM127" s="21" t="s">
        <v>2543</v>
      </c>
    </row>
    <row r="128" spans="1:65" s="42" customFormat="1" ht="33" customHeight="1" x14ac:dyDescent="0.2">
      <c r="A128" s="48">
        <v>125</v>
      </c>
      <c r="B128" s="28" t="s">
        <v>211</v>
      </c>
      <c r="C128" s="70" t="s">
        <v>789</v>
      </c>
      <c r="D128" s="70" t="s">
        <v>458</v>
      </c>
      <c r="E128" s="70" t="s">
        <v>469</v>
      </c>
      <c r="F128" s="20" t="str">
        <f t="shared" si="30"/>
        <v>일반직무</v>
      </c>
      <c r="G128" s="20" t="s">
        <v>665</v>
      </c>
      <c r="H128" s="21"/>
      <c r="I128" s="20" t="s">
        <v>711</v>
      </c>
      <c r="J128" s="21" t="s">
        <v>2405</v>
      </c>
      <c r="K128" s="71" t="s">
        <v>109</v>
      </c>
      <c r="L128" s="54" t="s">
        <v>197</v>
      </c>
      <c r="M128" s="17">
        <f>VLOOKUP(AG128,'조정계수 2026.02.01'!A:C,3,0)</f>
        <v>0.7</v>
      </c>
      <c r="N128" s="50">
        <v>19</v>
      </c>
      <c r="O128" s="50">
        <v>1</v>
      </c>
      <c r="P128" s="54">
        <v>20</v>
      </c>
      <c r="Q128" s="51">
        <v>40</v>
      </c>
      <c r="R128" s="51" t="s">
        <v>735</v>
      </c>
      <c r="S128" s="54" t="s">
        <v>209</v>
      </c>
      <c r="T128" s="43">
        <f t="shared" si="23"/>
        <v>59400</v>
      </c>
      <c r="U128" s="44">
        <f t="shared" si="24"/>
        <v>21978</v>
      </c>
      <c r="V128" s="44">
        <f t="shared" si="25"/>
        <v>37422</v>
      </c>
      <c r="W128" s="45">
        <f t="shared" si="26"/>
        <v>26136</v>
      </c>
      <c r="X128" s="45">
        <f t="shared" si="27"/>
        <v>33264</v>
      </c>
      <c r="Y128" s="46">
        <f t="shared" si="28"/>
        <v>42768</v>
      </c>
      <c r="Z128" s="46">
        <f t="shared" si="29"/>
        <v>16632</v>
      </c>
      <c r="AA128" s="56" t="s">
        <v>790</v>
      </c>
      <c r="AB128" s="56" t="s">
        <v>791</v>
      </c>
      <c r="AC128" s="56" t="s">
        <v>792</v>
      </c>
      <c r="AD128" s="56" t="s">
        <v>793</v>
      </c>
      <c r="AE128" s="54" t="s">
        <v>425</v>
      </c>
      <c r="AF128" s="54" t="s">
        <v>234</v>
      </c>
      <c r="AG128" s="17" t="str">
        <f t="shared" si="31"/>
        <v>200101</v>
      </c>
      <c r="AH128" s="54" t="s">
        <v>381</v>
      </c>
      <c r="AI128" s="20" t="s">
        <v>670</v>
      </c>
      <c r="BK128" s="21">
        <v>2000</v>
      </c>
      <c r="BL128" s="21">
        <v>4</v>
      </c>
      <c r="BM128" s="21" t="s">
        <v>2544</v>
      </c>
    </row>
    <row r="129" spans="1:65" s="42" customFormat="1" ht="33" customHeight="1" x14ac:dyDescent="0.2">
      <c r="A129" s="48">
        <v>126</v>
      </c>
      <c r="B129" s="28" t="s">
        <v>211</v>
      </c>
      <c r="C129" s="70" t="s">
        <v>223</v>
      </c>
      <c r="D129" s="70" t="s">
        <v>458</v>
      </c>
      <c r="E129" s="70" t="s">
        <v>440</v>
      </c>
      <c r="F129" s="20" t="str">
        <f t="shared" si="30"/>
        <v>일반직무</v>
      </c>
      <c r="G129" s="20" t="s">
        <v>665</v>
      </c>
      <c r="H129" s="21"/>
      <c r="I129" s="20" t="s">
        <v>713</v>
      </c>
      <c r="J129" s="21" t="s">
        <v>2411</v>
      </c>
      <c r="K129" s="71" t="s">
        <v>230</v>
      </c>
      <c r="L129" s="54" t="s">
        <v>197</v>
      </c>
      <c r="M129" s="50">
        <v>1</v>
      </c>
      <c r="N129" s="50">
        <v>16</v>
      </c>
      <c r="O129" s="50">
        <v>1</v>
      </c>
      <c r="P129" s="54">
        <v>17</v>
      </c>
      <c r="Q129" s="51">
        <v>40</v>
      </c>
      <c r="R129" s="51" t="s">
        <v>735</v>
      </c>
      <c r="S129" s="54" t="s">
        <v>209</v>
      </c>
      <c r="T129" s="43">
        <f t="shared" si="23"/>
        <v>50490</v>
      </c>
      <c r="U129" s="44">
        <f t="shared" si="24"/>
        <v>5049</v>
      </c>
      <c r="V129" s="44">
        <f t="shared" si="25"/>
        <v>45441</v>
      </c>
      <c r="W129" s="45">
        <f t="shared" si="26"/>
        <v>10098</v>
      </c>
      <c r="X129" s="45">
        <f t="shared" si="27"/>
        <v>40392</v>
      </c>
      <c r="Y129" s="46">
        <f t="shared" si="28"/>
        <v>30294</v>
      </c>
      <c r="Z129" s="46">
        <f t="shared" si="29"/>
        <v>20196</v>
      </c>
      <c r="AA129" s="56" t="s">
        <v>794</v>
      </c>
      <c r="AB129" s="56" t="s">
        <v>795</v>
      </c>
      <c r="AC129" s="56" t="s">
        <v>796</v>
      </c>
      <c r="AD129" s="56" t="s">
        <v>797</v>
      </c>
      <c r="AE129" s="54" t="s">
        <v>425</v>
      </c>
      <c r="AF129" s="54" t="s">
        <v>363</v>
      </c>
      <c r="AG129" s="17" t="str">
        <f t="shared" si="31"/>
        <v>020102</v>
      </c>
      <c r="AH129" s="54" t="s">
        <v>244</v>
      </c>
      <c r="AI129" s="20" t="s">
        <v>670</v>
      </c>
      <c r="BK129" s="21">
        <v>1500</v>
      </c>
      <c r="BL129" s="21">
        <v>3</v>
      </c>
      <c r="BM129" s="21" t="s">
        <v>2545</v>
      </c>
    </row>
    <row r="130" spans="1:65" s="42" customFormat="1" ht="33" customHeight="1" x14ac:dyDescent="0.2">
      <c r="A130" s="48">
        <v>127</v>
      </c>
      <c r="B130" s="28" t="s">
        <v>211</v>
      </c>
      <c r="C130" s="70" t="s">
        <v>223</v>
      </c>
      <c r="D130" s="70" t="s">
        <v>441</v>
      </c>
      <c r="E130" s="70" t="s">
        <v>435</v>
      </c>
      <c r="F130" s="20" t="str">
        <f t="shared" si="30"/>
        <v>일반직무</v>
      </c>
      <c r="G130" s="20" t="s">
        <v>665</v>
      </c>
      <c r="H130" s="21"/>
      <c r="I130" s="20" t="s">
        <v>715</v>
      </c>
      <c r="J130" s="21" t="s">
        <v>2350</v>
      </c>
      <c r="K130" s="71" t="s">
        <v>310</v>
      </c>
      <c r="L130" s="54" t="s">
        <v>197</v>
      </c>
      <c r="M130" s="17">
        <f>VLOOKUP(AG130,'조정계수 2026.02.01'!A:C,3,0)</f>
        <v>0.8</v>
      </c>
      <c r="N130" s="50">
        <v>30</v>
      </c>
      <c r="O130" s="50">
        <v>1</v>
      </c>
      <c r="P130" s="54">
        <v>31</v>
      </c>
      <c r="Q130" s="51">
        <v>40</v>
      </c>
      <c r="R130" s="51" t="s">
        <v>735</v>
      </c>
      <c r="S130" s="54" t="s">
        <v>209</v>
      </c>
      <c r="T130" s="43">
        <f t="shared" si="23"/>
        <v>92070</v>
      </c>
      <c r="U130" s="44">
        <f t="shared" si="24"/>
        <v>25780</v>
      </c>
      <c r="V130" s="44">
        <f t="shared" si="25"/>
        <v>66290</v>
      </c>
      <c r="W130" s="45">
        <f t="shared" si="26"/>
        <v>33146</v>
      </c>
      <c r="X130" s="45">
        <f t="shared" si="27"/>
        <v>58924</v>
      </c>
      <c r="Y130" s="46">
        <f t="shared" si="28"/>
        <v>62608</v>
      </c>
      <c r="Z130" s="46">
        <f t="shared" si="29"/>
        <v>29462</v>
      </c>
      <c r="AA130" s="56" t="s">
        <v>798</v>
      </c>
      <c r="AB130" s="56" t="s">
        <v>799</v>
      </c>
      <c r="AC130" s="56" t="s">
        <v>800</v>
      </c>
      <c r="AD130" s="56" t="s">
        <v>801</v>
      </c>
      <c r="AE130" s="54" t="s">
        <v>426</v>
      </c>
      <c r="AF130" s="54" t="s">
        <v>240</v>
      </c>
      <c r="AG130" s="17" t="str">
        <f t="shared" si="31"/>
        <v>060102</v>
      </c>
      <c r="AH130" s="54" t="s">
        <v>319</v>
      </c>
      <c r="AI130" s="20" t="s">
        <v>670</v>
      </c>
      <c r="BK130" s="21">
        <v>3000</v>
      </c>
      <c r="BL130" s="21">
        <v>6</v>
      </c>
      <c r="BM130" s="21" t="s">
        <v>2542</v>
      </c>
    </row>
    <row r="131" spans="1:65" s="42" customFormat="1" ht="33" customHeight="1" x14ac:dyDescent="0.3">
      <c r="A131" s="48">
        <v>128</v>
      </c>
      <c r="B131" s="28" t="s">
        <v>211</v>
      </c>
      <c r="C131" s="70" t="s">
        <v>830</v>
      </c>
      <c r="D131" s="70" t="s">
        <v>441</v>
      </c>
      <c r="E131" s="70" t="s">
        <v>435</v>
      </c>
      <c r="F131" s="20" t="str">
        <f t="shared" si="30"/>
        <v>일반직무</v>
      </c>
      <c r="G131" s="20" t="s">
        <v>665</v>
      </c>
      <c r="H131" s="21"/>
      <c r="I131" s="20" t="s">
        <v>718</v>
      </c>
      <c r="J131" s="21" t="s">
        <v>2351</v>
      </c>
      <c r="K131" s="71" t="s">
        <v>716</v>
      </c>
      <c r="L131" s="54" t="s">
        <v>191</v>
      </c>
      <c r="M131" s="17">
        <f>VLOOKUP(AG131,'조정계수 2026.02.01'!A:C,3,0)</f>
        <v>0.9</v>
      </c>
      <c r="N131" s="50">
        <v>29</v>
      </c>
      <c r="O131" s="50">
        <v>1</v>
      </c>
      <c r="P131" s="54">
        <v>30</v>
      </c>
      <c r="Q131" s="51">
        <v>40</v>
      </c>
      <c r="R131" s="51" t="s">
        <v>575</v>
      </c>
      <c r="S131" s="54" t="s">
        <v>199</v>
      </c>
      <c r="T131" s="43">
        <f t="shared" si="23"/>
        <v>125400</v>
      </c>
      <c r="U131" s="44">
        <f t="shared" si="24"/>
        <v>23826</v>
      </c>
      <c r="V131" s="44">
        <f t="shared" si="25"/>
        <v>101574</v>
      </c>
      <c r="W131" s="45">
        <f t="shared" si="26"/>
        <v>35112</v>
      </c>
      <c r="X131" s="45">
        <f t="shared" si="27"/>
        <v>90288</v>
      </c>
      <c r="Y131" s="46">
        <f t="shared" si="28"/>
        <v>80256</v>
      </c>
      <c r="Z131" s="46">
        <f t="shared" si="29"/>
        <v>45144</v>
      </c>
      <c r="AA131" s="69" t="s">
        <v>831</v>
      </c>
      <c r="AB131" s="69" t="s">
        <v>832</v>
      </c>
      <c r="AC131" s="69" t="s">
        <v>833</v>
      </c>
      <c r="AD131" s="69" t="s">
        <v>834</v>
      </c>
      <c r="AE131" s="54" t="s">
        <v>426</v>
      </c>
      <c r="AF131" s="54" t="s">
        <v>247</v>
      </c>
      <c r="AG131" s="17" t="str">
        <f t="shared" si="31"/>
        <v>060202</v>
      </c>
      <c r="AH131" s="54" t="s">
        <v>351</v>
      </c>
      <c r="AI131" s="20" t="s">
        <v>670</v>
      </c>
      <c r="BK131" s="21">
        <v>1000</v>
      </c>
      <c r="BL131" s="21">
        <v>2</v>
      </c>
      <c r="BM131" s="21" t="s">
        <v>2448</v>
      </c>
    </row>
    <row r="132" spans="1:65" s="42" customFormat="1" ht="33" customHeight="1" x14ac:dyDescent="0.3">
      <c r="A132" s="48">
        <v>129</v>
      </c>
      <c r="B132" s="28" t="s">
        <v>211</v>
      </c>
      <c r="C132" s="70" t="s">
        <v>830</v>
      </c>
      <c r="D132" s="21"/>
      <c r="E132" s="21"/>
      <c r="F132" s="20" t="str">
        <f t="shared" si="30"/>
        <v>NCS과정</v>
      </c>
      <c r="G132" s="20" t="s">
        <v>665</v>
      </c>
      <c r="H132" s="21"/>
      <c r="I132" s="20" t="s">
        <v>721</v>
      </c>
      <c r="J132" s="21" t="s">
        <v>2410</v>
      </c>
      <c r="K132" s="71" t="s">
        <v>719</v>
      </c>
      <c r="L132" s="54" t="s">
        <v>191</v>
      </c>
      <c r="M132" s="17">
        <f>VLOOKUP(AG132,'조정계수 2026.02.01'!A:C,3,0)</f>
        <v>0.9</v>
      </c>
      <c r="N132" s="50">
        <v>19</v>
      </c>
      <c r="O132" s="50">
        <v>1</v>
      </c>
      <c r="P132" s="54">
        <v>20</v>
      </c>
      <c r="Q132" s="51">
        <v>40</v>
      </c>
      <c r="R132" s="51" t="s">
        <v>575</v>
      </c>
      <c r="S132" s="54" t="s">
        <v>209</v>
      </c>
      <c r="T132" s="43">
        <f t="shared" ref="T132:T163" si="32">IF(L132="A",6160,IF(L132="B",4180,IF(L132="C",2970,0)))*P132</f>
        <v>83600</v>
      </c>
      <c r="U132" s="44">
        <f t="shared" ref="U132:U163" si="33">T132-V132</f>
        <v>15884</v>
      </c>
      <c r="V132" s="44">
        <f t="shared" ref="V132:V163" si="34">ROUNDDOWN(IF(L132="A",6160,IF(L132="B",4180,IF(L132="C",2970,0)))*P132*M132*IF(F132="직무법정",0.5,IF(F132="외국어과정",0.5,0.9)),0)</f>
        <v>67716</v>
      </c>
      <c r="W132" s="45">
        <f t="shared" ref="W132:W163" si="35">T132-X132</f>
        <v>23408</v>
      </c>
      <c r="X132" s="45">
        <f t="shared" ref="X132:X163" si="36">ROUNDDOWN(IF(L132="A",6160,IF(L132="B",4180,IF(L132="C",2970,0)))*P132*M132*IF(F132="직무법정",0.4,IF(F132="외국어과정",0.4,0.8)),0)</f>
        <v>60192</v>
      </c>
      <c r="Y132" s="46">
        <f t="shared" ref="Y132:Y163" si="37">T132-Z132</f>
        <v>53504</v>
      </c>
      <c r="Z132" s="46">
        <f t="shared" ref="Z132:Z163" si="38">ROUNDDOWN(IF(L132="A",6160,IF(L132="B",4180,IF(L132="C",2970,0)))*P132*M132*IF(F132="직무법정",0.2,IF(F132="외국어과정",0.2,0.4)),0)</f>
        <v>30096</v>
      </c>
      <c r="AA132" s="24"/>
      <c r="AB132" s="24"/>
      <c r="AC132" s="24"/>
      <c r="AD132" s="24"/>
      <c r="AE132" s="54" t="s">
        <v>425</v>
      </c>
      <c r="AF132" s="54" t="s">
        <v>246</v>
      </c>
      <c r="AG132" s="17" t="str">
        <f t="shared" si="31"/>
        <v>050102</v>
      </c>
      <c r="AH132" s="54" t="s">
        <v>369</v>
      </c>
      <c r="AI132" s="20" t="s">
        <v>670</v>
      </c>
      <c r="BK132" s="21">
        <v>2000</v>
      </c>
      <c r="BL132" s="21">
        <v>4</v>
      </c>
      <c r="BM132" s="21" t="s">
        <v>2546</v>
      </c>
    </row>
    <row r="133" spans="1:65" s="42" customFormat="1" ht="33" customHeight="1" x14ac:dyDescent="0.3">
      <c r="A133" s="48">
        <v>130</v>
      </c>
      <c r="B133" s="28" t="s">
        <v>211</v>
      </c>
      <c r="C133" s="70" t="s">
        <v>224</v>
      </c>
      <c r="D133" s="70" t="s">
        <v>449</v>
      </c>
      <c r="E133" s="70" t="s">
        <v>213</v>
      </c>
      <c r="F133" s="20" t="str">
        <f t="shared" si="30"/>
        <v>일반직무</v>
      </c>
      <c r="G133" s="20" t="s">
        <v>665</v>
      </c>
      <c r="H133" s="21"/>
      <c r="I133" s="20" t="s">
        <v>731</v>
      </c>
      <c r="J133" s="21" t="s">
        <v>2210</v>
      </c>
      <c r="K133" s="71" t="s">
        <v>728</v>
      </c>
      <c r="L133" s="54" t="s">
        <v>197</v>
      </c>
      <c r="M133" s="17">
        <f>VLOOKUP(AG133,'조정계수 2026.02.01'!A:C,3,0)</f>
        <v>0.7</v>
      </c>
      <c r="N133" s="50">
        <v>32</v>
      </c>
      <c r="O133" s="50">
        <v>0</v>
      </c>
      <c r="P133" s="54">
        <v>32</v>
      </c>
      <c r="Q133" s="51">
        <v>40</v>
      </c>
      <c r="R133" s="51" t="s">
        <v>735</v>
      </c>
      <c r="S133" s="54" t="s">
        <v>209</v>
      </c>
      <c r="T133" s="43">
        <f t="shared" si="32"/>
        <v>95040</v>
      </c>
      <c r="U133" s="44">
        <f t="shared" si="33"/>
        <v>35165</v>
      </c>
      <c r="V133" s="44">
        <f t="shared" si="34"/>
        <v>59875</v>
      </c>
      <c r="W133" s="45">
        <f t="shared" si="35"/>
        <v>41818</v>
      </c>
      <c r="X133" s="45">
        <f t="shared" si="36"/>
        <v>53222</v>
      </c>
      <c r="Y133" s="46">
        <f t="shared" si="37"/>
        <v>68429</v>
      </c>
      <c r="Z133" s="46">
        <f t="shared" si="38"/>
        <v>26611</v>
      </c>
      <c r="AA133" s="69" t="s">
        <v>845</v>
      </c>
      <c r="AB133" s="69" t="s">
        <v>846</v>
      </c>
      <c r="AC133" s="69" t="s">
        <v>847</v>
      </c>
      <c r="AD133" s="69" t="s">
        <v>848</v>
      </c>
      <c r="AE133" s="54" t="s">
        <v>426</v>
      </c>
      <c r="AF133" s="54" t="s">
        <v>257</v>
      </c>
      <c r="AG133" s="17" t="str">
        <f t="shared" si="31"/>
        <v>020203</v>
      </c>
      <c r="AH133" s="54" t="s">
        <v>500</v>
      </c>
      <c r="AI133" s="20" t="s">
        <v>670</v>
      </c>
      <c r="BK133" s="21">
        <v>2000</v>
      </c>
      <c r="BL133" s="21">
        <v>4</v>
      </c>
      <c r="BM133" s="21" t="s">
        <v>2547</v>
      </c>
    </row>
    <row r="134" spans="1:65" s="42" customFormat="1" ht="33" customHeight="1" x14ac:dyDescent="0.2">
      <c r="A134" s="48">
        <v>131</v>
      </c>
      <c r="B134" s="28" t="s">
        <v>211</v>
      </c>
      <c r="C134" s="55" t="s">
        <v>208</v>
      </c>
      <c r="D134" s="55" t="s">
        <v>201</v>
      </c>
      <c r="E134" s="55" t="s">
        <v>572</v>
      </c>
      <c r="F134" s="20" t="str">
        <f t="shared" si="30"/>
        <v>NCS과정</v>
      </c>
      <c r="G134" s="20" t="s">
        <v>286</v>
      </c>
      <c r="H134" s="21"/>
      <c r="I134" s="20" t="s">
        <v>565</v>
      </c>
      <c r="J134" s="21" t="s">
        <v>2251</v>
      </c>
      <c r="K134" s="71" t="s">
        <v>330</v>
      </c>
      <c r="L134" s="54" t="s">
        <v>191</v>
      </c>
      <c r="M134" s="17">
        <f>VLOOKUP(AG134,'조정계수 2026.02.01'!A:C,3,0)</f>
        <v>0.8</v>
      </c>
      <c r="N134" s="50">
        <v>19</v>
      </c>
      <c r="O134" s="50">
        <v>1</v>
      </c>
      <c r="P134" s="50">
        <v>20</v>
      </c>
      <c r="Q134" s="51">
        <v>40</v>
      </c>
      <c r="R134" s="51" t="s">
        <v>575</v>
      </c>
      <c r="S134" s="54" t="s">
        <v>209</v>
      </c>
      <c r="T134" s="43">
        <f t="shared" si="32"/>
        <v>83600</v>
      </c>
      <c r="U134" s="44">
        <f t="shared" si="33"/>
        <v>23408</v>
      </c>
      <c r="V134" s="44">
        <f t="shared" si="34"/>
        <v>60192</v>
      </c>
      <c r="W134" s="45">
        <f t="shared" si="35"/>
        <v>30096</v>
      </c>
      <c r="X134" s="45">
        <f t="shared" si="36"/>
        <v>53504</v>
      </c>
      <c r="Y134" s="46">
        <f t="shared" si="37"/>
        <v>56848</v>
      </c>
      <c r="Z134" s="46">
        <f t="shared" si="38"/>
        <v>26752</v>
      </c>
      <c r="AA134" s="56" t="s">
        <v>576</v>
      </c>
      <c r="AB134" s="56" t="s">
        <v>577</v>
      </c>
      <c r="AC134" s="56" t="s">
        <v>578</v>
      </c>
      <c r="AD134" s="56" t="s">
        <v>579</v>
      </c>
      <c r="AE134" s="54" t="s">
        <v>425</v>
      </c>
      <c r="AF134" s="54" t="s">
        <v>255</v>
      </c>
      <c r="AG134" s="17" t="str">
        <f t="shared" si="31"/>
        <v>040301</v>
      </c>
      <c r="AH134" s="54" t="s">
        <v>326</v>
      </c>
      <c r="AI134" s="20" t="s">
        <v>274</v>
      </c>
      <c r="AK134" s="52"/>
      <c r="AL134" s="53"/>
      <c r="BK134" s="21">
        <v>2500</v>
      </c>
      <c r="BL134" s="21">
        <v>5</v>
      </c>
      <c r="BM134" s="21" t="s">
        <v>2548</v>
      </c>
    </row>
    <row r="135" spans="1:65" s="42" customFormat="1" ht="33" customHeight="1" x14ac:dyDescent="0.2">
      <c r="A135" s="48">
        <v>132</v>
      </c>
      <c r="B135" s="28" t="s">
        <v>211</v>
      </c>
      <c r="C135" s="55" t="s">
        <v>208</v>
      </c>
      <c r="D135" s="55" t="s">
        <v>201</v>
      </c>
      <c r="E135" s="55" t="s">
        <v>573</v>
      </c>
      <c r="F135" s="20" t="str">
        <f t="shared" si="30"/>
        <v>NCS과정</v>
      </c>
      <c r="G135" s="20" t="s">
        <v>286</v>
      </c>
      <c r="H135" s="21"/>
      <c r="I135" s="20" t="s">
        <v>567</v>
      </c>
      <c r="J135" s="21" t="s">
        <v>1912</v>
      </c>
      <c r="K135" s="71" t="s">
        <v>387</v>
      </c>
      <c r="L135" s="54" t="s">
        <v>191</v>
      </c>
      <c r="M135" s="17">
        <f>VLOOKUP(AG135,'조정계수 2026.02.01'!A:C,3,0)</f>
        <v>0.8</v>
      </c>
      <c r="N135" s="50">
        <v>19</v>
      </c>
      <c r="O135" s="50">
        <v>1</v>
      </c>
      <c r="P135" s="50">
        <v>20</v>
      </c>
      <c r="Q135" s="51">
        <v>40</v>
      </c>
      <c r="R135" s="51" t="s">
        <v>575</v>
      </c>
      <c r="S135" s="54" t="s">
        <v>209</v>
      </c>
      <c r="T135" s="43">
        <f t="shared" si="32"/>
        <v>83600</v>
      </c>
      <c r="U135" s="44">
        <f t="shared" si="33"/>
        <v>23408</v>
      </c>
      <c r="V135" s="44">
        <f t="shared" si="34"/>
        <v>60192</v>
      </c>
      <c r="W135" s="45">
        <f t="shared" si="35"/>
        <v>30096</v>
      </c>
      <c r="X135" s="45">
        <f t="shared" si="36"/>
        <v>53504</v>
      </c>
      <c r="Y135" s="46">
        <f t="shared" si="37"/>
        <v>56848</v>
      </c>
      <c r="Z135" s="46">
        <f t="shared" si="38"/>
        <v>26752</v>
      </c>
      <c r="AA135" s="56" t="s">
        <v>584</v>
      </c>
      <c r="AB135" s="56" t="s">
        <v>585</v>
      </c>
      <c r="AC135" s="56" t="s">
        <v>586</v>
      </c>
      <c r="AD135" s="56" t="s">
        <v>587</v>
      </c>
      <c r="AE135" s="54" t="s">
        <v>425</v>
      </c>
      <c r="AF135" s="54" t="s">
        <v>255</v>
      </c>
      <c r="AG135" s="17" t="str">
        <f t="shared" si="31"/>
        <v>040301</v>
      </c>
      <c r="AH135" s="54" t="s">
        <v>252</v>
      </c>
      <c r="AI135" s="20" t="s">
        <v>274</v>
      </c>
      <c r="AK135" s="52"/>
      <c r="AL135" s="53"/>
      <c r="BK135" s="21">
        <v>2000</v>
      </c>
      <c r="BL135" s="21">
        <v>4</v>
      </c>
      <c r="BM135" s="21" t="s">
        <v>2549</v>
      </c>
    </row>
    <row r="136" spans="1:65" s="42" customFormat="1" ht="33" customHeight="1" x14ac:dyDescent="0.2">
      <c r="A136" s="48">
        <v>133</v>
      </c>
      <c r="B136" s="28" t="s">
        <v>211</v>
      </c>
      <c r="C136" s="55" t="s">
        <v>223</v>
      </c>
      <c r="D136" s="55" t="s">
        <v>441</v>
      </c>
      <c r="E136" s="55" t="s">
        <v>435</v>
      </c>
      <c r="F136" s="20" t="str">
        <f t="shared" si="30"/>
        <v>NCS과정</v>
      </c>
      <c r="G136" s="20" t="s">
        <v>286</v>
      </c>
      <c r="H136" s="21"/>
      <c r="I136" s="20" t="s">
        <v>568</v>
      </c>
      <c r="J136" s="21" t="s">
        <v>2191</v>
      </c>
      <c r="K136" s="71" t="s">
        <v>339</v>
      </c>
      <c r="L136" s="54" t="s">
        <v>191</v>
      </c>
      <c r="M136" s="17">
        <f>VLOOKUP(AG136,'조정계수 2026.02.01'!A:C,3,0)</f>
        <v>0.9</v>
      </c>
      <c r="N136" s="50">
        <v>19</v>
      </c>
      <c r="O136" s="50">
        <v>1</v>
      </c>
      <c r="P136" s="50">
        <v>20</v>
      </c>
      <c r="Q136" s="51">
        <v>40</v>
      </c>
      <c r="R136" s="51" t="s">
        <v>575</v>
      </c>
      <c r="S136" s="54" t="s">
        <v>209</v>
      </c>
      <c r="T136" s="43">
        <f t="shared" si="32"/>
        <v>83600</v>
      </c>
      <c r="U136" s="44">
        <f t="shared" si="33"/>
        <v>15884</v>
      </c>
      <c r="V136" s="44">
        <f t="shared" si="34"/>
        <v>67716</v>
      </c>
      <c r="W136" s="45">
        <f t="shared" si="35"/>
        <v>23408</v>
      </c>
      <c r="X136" s="45">
        <f t="shared" si="36"/>
        <v>60192</v>
      </c>
      <c r="Y136" s="46">
        <f t="shared" si="37"/>
        <v>53504</v>
      </c>
      <c r="Z136" s="46">
        <f t="shared" si="38"/>
        <v>30096</v>
      </c>
      <c r="AA136" s="56" t="s">
        <v>588</v>
      </c>
      <c r="AB136" s="56" t="s">
        <v>589</v>
      </c>
      <c r="AC136" s="56" t="s">
        <v>590</v>
      </c>
      <c r="AD136" s="56" t="s">
        <v>591</v>
      </c>
      <c r="AE136" s="54" t="s">
        <v>425</v>
      </c>
      <c r="AF136" s="54" t="s">
        <v>322</v>
      </c>
      <c r="AG136" s="17" t="str">
        <f t="shared" si="31"/>
        <v>070102</v>
      </c>
      <c r="AH136" s="54" t="s">
        <v>318</v>
      </c>
      <c r="AI136" s="20" t="s">
        <v>274</v>
      </c>
      <c r="AK136" s="52"/>
      <c r="AL136" s="53"/>
      <c r="BK136" s="21">
        <v>500</v>
      </c>
      <c r="BL136" s="21">
        <v>1</v>
      </c>
      <c r="BM136" s="21" t="s">
        <v>2495</v>
      </c>
    </row>
    <row r="137" spans="1:65" s="42" customFormat="1" ht="33" customHeight="1" x14ac:dyDescent="0.2">
      <c r="A137" s="48">
        <v>134</v>
      </c>
      <c r="B137" s="28" t="s">
        <v>211</v>
      </c>
      <c r="C137" s="55" t="s">
        <v>223</v>
      </c>
      <c r="D137" s="55" t="s">
        <v>437</v>
      </c>
      <c r="E137" s="55" t="s">
        <v>184</v>
      </c>
      <c r="F137" s="20" t="str">
        <f t="shared" ref="F137:F170" si="39">IF(MID(I137,16,2)="J1","일반직무유사",IF(MID(I137,16,2)="R0","직무법정",IF(MID(I137,16,2)="A4","NCS과정",IF(MID(I137,16,2)="F0","외국어과정","일반직무"))))</f>
        <v>NCS과정</v>
      </c>
      <c r="G137" s="20" t="s">
        <v>286</v>
      </c>
      <c r="H137" s="21"/>
      <c r="I137" s="20" t="s">
        <v>1913</v>
      </c>
      <c r="J137" s="21" t="s">
        <v>2192</v>
      </c>
      <c r="K137" s="71" t="s">
        <v>501</v>
      </c>
      <c r="L137" s="54" t="s">
        <v>191</v>
      </c>
      <c r="M137" s="50">
        <v>1</v>
      </c>
      <c r="N137" s="50">
        <v>20</v>
      </c>
      <c r="O137" s="50">
        <v>1</v>
      </c>
      <c r="P137" s="50">
        <v>21</v>
      </c>
      <c r="Q137" s="51">
        <v>40</v>
      </c>
      <c r="R137" s="51" t="s">
        <v>575</v>
      </c>
      <c r="S137" s="54" t="s">
        <v>209</v>
      </c>
      <c r="T137" s="43">
        <f t="shared" si="32"/>
        <v>87780</v>
      </c>
      <c r="U137" s="44">
        <f t="shared" si="33"/>
        <v>8778</v>
      </c>
      <c r="V137" s="44">
        <f t="shared" si="34"/>
        <v>79002</v>
      </c>
      <c r="W137" s="45">
        <f t="shared" si="35"/>
        <v>17556</v>
      </c>
      <c r="X137" s="45">
        <f t="shared" si="36"/>
        <v>70224</v>
      </c>
      <c r="Y137" s="46">
        <f t="shared" si="37"/>
        <v>52668</v>
      </c>
      <c r="Z137" s="46">
        <f t="shared" si="38"/>
        <v>35112</v>
      </c>
      <c r="AA137" s="56" t="s">
        <v>596</v>
      </c>
      <c r="AB137" s="56" t="s">
        <v>581</v>
      </c>
      <c r="AC137" s="56" t="s">
        <v>597</v>
      </c>
      <c r="AD137" s="56" t="s">
        <v>598</v>
      </c>
      <c r="AE137" s="54" t="s">
        <v>425</v>
      </c>
      <c r="AF137" s="54" t="s">
        <v>243</v>
      </c>
      <c r="AG137" s="17" t="str">
        <f t="shared" ref="AG137:AG168" si="40">LEFT(AF137,6)</f>
        <v>100301</v>
      </c>
      <c r="AH137" s="54" t="s">
        <v>251</v>
      </c>
      <c r="AI137" s="20" t="s">
        <v>274</v>
      </c>
      <c r="AK137" s="52"/>
      <c r="AL137" s="53"/>
      <c r="BK137" s="21">
        <v>2000</v>
      </c>
      <c r="BL137" s="21">
        <v>4</v>
      </c>
      <c r="BM137" s="21" t="s">
        <v>2550</v>
      </c>
    </row>
    <row r="138" spans="1:65" s="42" customFormat="1" ht="33" customHeight="1" x14ac:dyDescent="0.2">
      <c r="A138" s="48">
        <v>135</v>
      </c>
      <c r="B138" s="28" t="s">
        <v>211</v>
      </c>
      <c r="C138" s="55" t="s">
        <v>223</v>
      </c>
      <c r="D138" s="55" t="s">
        <v>441</v>
      </c>
      <c r="E138" s="55" t="s">
        <v>574</v>
      </c>
      <c r="F138" s="20" t="str">
        <f t="shared" si="39"/>
        <v>NCS과정</v>
      </c>
      <c r="G138" s="20" t="s">
        <v>286</v>
      </c>
      <c r="H138" s="21"/>
      <c r="I138" s="20" t="s">
        <v>561</v>
      </c>
      <c r="J138" s="21" t="s">
        <v>2193</v>
      </c>
      <c r="K138" s="71" t="s">
        <v>314</v>
      </c>
      <c r="L138" s="54" t="s">
        <v>191</v>
      </c>
      <c r="M138" s="50">
        <v>1</v>
      </c>
      <c r="N138" s="50">
        <v>19</v>
      </c>
      <c r="O138" s="50">
        <v>1</v>
      </c>
      <c r="P138" s="50">
        <v>20</v>
      </c>
      <c r="Q138" s="51">
        <v>40</v>
      </c>
      <c r="R138" s="51" t="s">
        <v>575</v>
      </c>
      <c r="S138" s="54" t="s">
        <v>209</v>
      </c>
      <c r="T138" s="43">
        <f t="shared" si="32"/>
        <v>83600</v>
      </c>
      <c r="U138" s="44">
        <f t="shared" si="33"/>
        <v>8360</v>
      </c>
      <c r="V138" s="44">
        <f t="shared" si="34"/>
        <v>75240</v>
      </c>
      <c r="W138" s="45">
        <f t="shared" si="35"/>
        <v>16720</v>
      </c>
      <c r="X138" s="45">
        <f t="shared" si="36"/>
        <v>66880</v>
      </c>
      <c r="Y138" s="46">
        <f t="shared" si="37"/>
        <v>50160</v>
      </c>
      <c r="Z138" s="46">
        <f t="shared" si="38"/>
        <v>33440</v>
      </c>
      <c r="AA138" s="56" t="s">
        <v>599</v>
      </c>
      <c r="AB138" s="56" t="s">
        <v>600</v>
      </c>
      <c r="AC138" s="56" t="s">
        <v>601</v>
      </c>
      <c r="AD138" s="56" t="s">
        <v>602</v>
      </c>
      <c r="AE138" s="54" t="s">
        <v>425</v>
      </c>
      <c r="AF138" s="54" t="s">
        <v>378</v>
      </c>
      <c r="AG138" s="17" t="str">
        <f t="shared" si="40"/>
        <v>040202</v>
      </c>
      <c r="AH138" s="54" t="s">
        <v>120</v>
      </c>
      <c r="AI138" s="20" t="s">
        <v>274</v>
      </c>
      <c r="AK138" s="52"/>
      <c r="AL138" s="53"/>
      <c r="BK138" s="21">
        <v>500</v>
      </c>
      <c r="BL138" s="21">
        <v>1</v>
      </c>
      <c r="BM138" s="21" t="s">
        <v>2551</v>
      </c>
    </row>
    <row r="139" spans="1:65" s="42" customFormat="1" ht="33" customHeight="1" x14ac:dyDescent="0.2">
      <c r="A139" s="48">
        <v>136</v>
      </c>
      <c r="B139" s="28" t="s">
        <v>211</v>
      </c>
      <c r="C139" s="55" t="s">
        <v>223</v>
      </c>
      <c r="D139" s="55" t="s">
        <v>437</v>
      </c>
      <c r="E139" s="55" t="s">
        <v>184</v>
      </c>
      <c r="F139" s="20" t="str">
        <f t="shared" si="39"/>
        <v>NCS과정</v>
      </c>
      <c r="G139" s="20" t="s">
        <v>286</v>
      </c>
      <c r="H139" s="21"/>
      <c r="I139" s="20" t="s">
        <v>564</v>
      </c>
      <c r="J139" s="21" t="s">
        <v>1911</v>
      </c>
      <c r="K139" s="72" t="s">
        <v>618</v>
      </c>
      <c r="L139" s="54" t="s">
        <v>191</v>
      </c>
      <c r="M139" s="50">
        <v>1</v>
      </c>
      <c r="N139" s="50">
        <v>20</v>
      </c>
      <c r="O139" s="50">
        <v>1</v>
      </c>
      <c r="P139" s="50">
        <v>21</v>
      </c>
      <c r="Q139" s="51">
        <v>40</v>
      </c>
      <c r="R139" s="51" t="s">
        <v>575</v>
      </c>
      <c r="S139" s="54" t="s">
        <v>209</v>
      </c>
      <c r="T139" s="43">
        <f t="shared" si="32"/>
        <v>87780</v>
      </c>
      <c r="U139" s="44">
        <f t="shared" si="33"/>
        <v>8778</v>
      </c>
      <c r="V139" s="44">
        <f t="shared" si="34"/>
        <v>79002</v>
      </c>
      <c r="W139" s="45">
        <f t="shared" si="35"/>
        <v>17556</v>
      </c>
      <c r="X139" s="45">
        <f t="shared" si="36"/>
        <v>70224</v>
      </c>
      <c r="Y139" s="46">
        <f t="shared" si="37"/>
        <v>52668</v>
      </c>
      <c r="Z139" s="46">
        <f t="shared" si="38"/>
        <v>35112</v>
      </c>
      <c r="AA139" s="56" t="s">
        <v>603</v>
      </c>
      <c r="AB139" s="56" t="s">
        <v>604</v>
      </c>
      <c r="AC139" s="56" t="s">
        <v>605</v>
      </c>
      <c r="AD139" s="56" t="s">
        <v>606</v>
      </c>
      <c r="AE139" s="54" t="s">
        <v>425</v>
      </c>
      <c r="AF139" s="54" t="s">
        <v>320</v>
      </c>
      <c r="AG139" s="17" t="str">
        <f t="shared" si="40"/>
        <v>080302</v>
      </c>
      <c r="AH139" s="54" t="s">
        <v>244</v>
      </c>
      <c r="AI139" s="20" t="s">
        <v>274</v>
      </c>
      <c r="AK139" s="52"/>
      <c r="AL139" s="53"/>
      <c r="BK139" s="21">
        <v>1500</v>
      </c>
      <c r="BL139" s="21">
        <v>3</v>
      </c>
      <c r="BM139" s="21" t="s">
        <v>2552</v>
      </c>
    </row>
    <row r="140" spans="1:65" s="42" customFormat="1" ht="33" customHeight="1" x14ac:dyDescent="0.2">
      <c r="A140" s="48">
        <v>137</v>
      </c>
      <c r="B140" s="28" t="s">
        <v>211</v>
      </c>
      <c r="C140" s="55" t="s">
        <v>208</v>
      </c>
      <c r="D140" s="55" t="s">
        <v>201</v>
      </c>
      <c r="E140" s="55" t="s">
        <v>440</v>
      </c>
      <c r="F140" s="20" t="str">
        <f t="shared" si="39"/>
        <v>NCS과정</v>
      </c>
      <c r="G140" s="20" t="s">
        <v>286</v>
      </c>
      <c r="H140" s="21"/>
      <c r="I140" s="20" t="s">
        <v>558</v>
      </c>
      <c r="J140" s="21" t="s">
        <v>1910</v>
      </c>
      <c r="K140" s="71" t="s">
        <v>374</v>
      </c>
      <c r="L140" s="54" t="s">
        <v>191</v>
      </c>
      <c r="M140" s="17">
        <f>VLOOKUP(AG140,'조정계수 2026.02.01'!A:C,3,0)</f>
        <v>0.8</v>
      </c>
      <c r="N140" s="50">
        <v>19</v>
      </c>
      <c r="O140" s="50">
        <v>1</v>
      </c>
      <c r="P140" s="50">
        <v>20</v>
      </c>
      <c r="Q140" s="51">
        <v>40</v>
      </c>
      <c r="R140" s="51" t="s">
        <v>575</v>
      </c>
      <c r="S140" s="54" t="s">
        <v>209</v>
      </c>
      <c r="T140" s="43">
        <f t="shared" si="32"/>
        <v>83600</v>
      </c>
      <c r="U140" s="44">
        <f t="shared" si="33"/>
        <v>23408</v>
      </c>
      <c r="V140" s="44">
        <f t="shared" si="34"/>
        <v>60192</v>
      </c>
      <c r="W140" s="45">
        <f t="shared" si="35"/>
        <v>30096</v>
      </c>
      <c r="X140" s="45">
        <f t="shared" si="36"/>
        <v>53504</v>
      </c>
      <c r="Y140" s="46">
        <f t="shared" si="37"/>
        <v>56848</v>
      </c>
      <c r="Z140" s="46">
        <f t="shared" si="38"/>
        <v>26752</v>
      </c>
      <c r="AA140" s="56" t="s">
        <v>607</v>
      </c>
      <c r="AB140" s="56" t="s">
        <v>608</v>
      </c>
      <c r="AC140" s="56" t="s">
        <v>609</v>
      </c>
      <c r="AD140" s="56" t="s">
        <v>610</v>
      </c>
      <c r="AE140" s="54" t="s">
        <v>425</v>
      </c>
      <c r="AF140" s="54" t="s">
        <v>255</v>
      </c>
      <c r="AG140" s="17" t="str">
        <f t="shared" si="40"/>
        <v>040301</v>
      </c>
      <c r="AH140" s="54" t="s">
        <v>252</v>
      </c>
      <c r="AI140" s="20" t="s">
        <v>274</v>
      </c>
      <c r="AK140" s="52"/>
      <c r="AL140" s="53"/>
      <c r="BK140" s="21">
        <v>2000</v>
      </c>
      <c r="BL140" s="21">
        <v>4</v>
      </c>
      <c r="BM140" s="21" t="s">
        <v>2547</v>
      </c>
    </row>
    <row r="141" spans="1:65" ht="33" customHeight="1" x14ac:dyDescent="0.3">
      <c r="A141" s="48">
        <v>138</v>
      </c>
      <c r="B141" s="28" t="s">
        <v>211</v>
      </c>
      <c r="C141" s="20" t="s">
        <v>224</v>
      </c>
      <c r="D141" s="22" t="s">
        <v>449</v>
      </c>
      <c r="E141" s="6" t="s">
        <v>213</v>
      </c>
      <c r="F141" s="20" t="str">
        <f t="shared" si="39"/>
        <v>일반직무</v>
      </c>
      <c r="G141" s="8" t="s">
        <v>358</v>
      </c>
      <c r="H141" s="17"/>
      <c r="I141" s="8" t="s">
        <v>504</v>
      </c>
      <c r="J141" s="22" t="s">
        <v>2386</v>
      </c>
      <c r="K141" s="47" t="s">
        <v>299</v>
      </c>
      <c r="L141" s="8" t="s">
        <v>197</v>
      </c>
      <c r="M141" s="17">
        <f>VLOOKUP(AG141,'조정계수 2026.02.01'!A:C,3,0)</f>
        <v>0.7</v>
      </c>
      <c r="N141" s="16">
        <v>36</v>
      </c>
      <c r="O141" s="16">
        <v>1</v>
      </c>
      <c r="P141" s="8">
        <v>37</v>
      </c>
      <c r="Q141" s="21">
        <v>60</v>
      </c>
      <c r="R141" s="21" t="s">
        <v>199</v>
      </c>
      <c r="S141" s="8" t="s">
        <v>209</v>
      </c>
      <c r="T141" s="43">
        <f t="shared" si="32"/>
        <v>109890</v>
      </c>
      <c r="U141" s="44">
        <f t="shared" si="33"/>
        <v>40660</v>
      </c>
      <c r="V141" s="44">
        <f t="shared" si="34"/>
        <v>69230</v>
      </c>
      <c r="W141" s="45">
        <f t="shared" si="35"/>
        <v>48352</v>
      </c>
      <c r="X141" s="45">
        <f t="shared" si="36"/>
        <v>61538</v>
      </c>
      <c r="Y141" s="46">
        <f t="shared" si="37"/>
        <v>79121</v>
      </c>
      <c r="Z141" s="46">
        <f t="shared" si="38"/>
        <v>30769</v>
      </c>
      <c r="AA141" s="26" t="s">
        <v>47</v>
      </c>
      <c r="AB141" s="26" t="s">
        <v>100</v>
      </c>
      <c r="AC141" s="26" t="s">
        <v>303</v>
      </c>
      <c r="AD141" s="26" t="s">
        <v>151</v>
      </c>
      <c r="AE141" s="8" t="s">
        <v>426</v>
      </c>
      <c r="AF141" s="8" t="s">
        <v>257</v>
      </c>
      <c r="AG141" s="17" t="str">
        <f t="shared" si="40"/>
        <v>020203</v>
      </c>
      <c r="AH141" s="8" t="s">
        <v>500</v>
      </c>
      <c r="AI141" s="8" t="s">
        <v>361</v>
      </c>
      <c r="BK141" s="20">
        <v>2000</v>
      </c>
      <c r="BL141" s="21">
        <v>4</v>
      </c>
      <c r="BM141" s="20" t="s">
        <v>2515</v>
      </c>
    </row>
    <row r="142" spans="1:65" ht="33" customHeight="1" x14ac:dyDescent="0.25">
      <c r="A142" s="48">
        <v>139</v>
      </c>
      <c r="B142" s="28" t="s">
        <v>211</v>
      </c>
      <c r="C142" s="6" t="s">
        <v>223</v>
      </c>
      <c r="D142" s="6" t="s">
        <v>437</v>
      </c>
      <c r="E142" s="6" t="s">
        <v>275</v>
      </c>
      <c r="F142" s="79" t="str">
        <f t="shared" si="39"/>
        <v>직무법정</v>
      </c>
      <c r="G142" s="8" t="s">
        <v>358</v>
      </c>
      <c r="H142" s="17"/>
      <c r="I142" s="8" t="s">
        <v>506</v>
      </c>
      <c r="J142" s="22" t="s">
        <v>2388</v>
      </c>
      <c r="K142" s="47" t="s">
        <v>131</v>
      </c>
      <c r="L142" s="8" t="s">
        <v>197</v>
      </c>
      <c r="M142" s="17">
        <v>1</v>
      </c>
      <c r="N142" s="16">
        <v>24</v>
      </c>
      <c r="O142" s="16">
        <v>1</v>
      </c>
      <c r="P142" s="8">
        <v>25</v>
      </c>
      <c r="Q142" s="21">
        <v>60</v>
      </c>
      <c r="R142" s="21" t="s">
        <v>199</v>
      </c>
      <c r="S142" s="8" t="s">
        <v>209</v>
      </c>
      <c r="T142" s="43">
        <f t="shared" si="32"/>
        <v>74250</v>
      </c>
      <c r="U142" s="44">
        <f t="shared" si="33"/>
        <v>37125</v>
      </c>
      <c r="V142" s="44">
        <f t="shared" si="34"/>
        <v>37125</v>
      </c>
      <c r="W142" s="45">
        <f t="shared" si="35"/>
        <v>44550</v>
      </c>
      <c r="X142" s="45">
        <f t="shared" si="36"/>
        <v>29700</v>
      </c>
      <c r="Y142" s="46">
        <f t="shared" si="37"/>
        <v>59400</v>
      </c>
      <c r="Z142" s="46">
        <f t="shared" si="38"/>
        <v>14850</v>
      </c>
      <c r="AA142" s="23" t="s">
        <v>50</v>
      </c>
      <c r="AB142" s="23" t="s">
        <v>166</v>
      </c>
      <c r="AC142" s="23" t="s">
        <v>13</v>
      </c>
      <c r="AD142" s="23" t="s">
        <v>21</v>
      </c>
      <c r="AE142" s="8" t="s">
        <v>426</v>
      </c>
      <c r="AF142" s="8" t="s">
        <v>232</v>
      </c>
      <c r="AG142" s="17" t="str">
        <f t="shared" si="40"/>
        <v>020103</v>
      </c>
      <c r="AH142" s="8" t="s">
        <v>360</v>
      </c>
      <c r="AI142" s="8" t="s">
        <v>361</v>
      </c>
      <c r="BK142" s="20">
        <v>3000</v>
      </c>
      <c r="BL142" s="21">
        <v>6</v>
      </c>
      <c r="BM142" s="20" t="s">
        <v>2553</v>
      </c>
    </row>
    <row r="143" spans="1:65" ht="33" customHeight="1" x14ac:dyDescent="0.25">
      <c r="A143" s="48">
        <v>140</v>
      </c>
      <c r="B143" s="28" t="s">
        <v>211</v>
      </c>
      <c r="C143" s="6" t="s">
        <v>223</v>
      </c>
      <c r="D143" s="6" t="s">
        <v>437</v>
      </c>
      <c r="E143" s="6" t="s">
        <v>275</v>
      </c>
      <c r="F143" s="79" t="str">
        <f t="shared" si="39"/>
        <v>직무법정</v>
      </c>
      <c r="G143" s="8" t="s">
        <v>358</v>
      </c>
      <c r="H143" s="17"/>
      <c r="I143" s="8" t="s">
        <v>521</v>
      </c>
      <c r="J143" s="22" t="s">
        <v>2393</v>
      </c>
      <c r="K143" s="47" t="s">
        <v>298</v>
      </c>
      <c r="L143" s="8" t="s">
        <v>197</v>
      </c>
      <c r="M143" s="17">
        <v>1</v>
      </c>
      <c r="N143" s="16">
        <v>16</v>
      </c>
      <c r="O143" s="16">
        <v>1</v>
      </c>
      <c r="P143" s="8">
        <v>17</v>
      </c>
      <c r="Q143" s="21">
        <v>40</v>
      </c>
      <c r="R143" s="21" t="s">
        <v>199</v>
      </c>
      <c r="S143" s="8" t="s">
        <v>209</v>
      </c>
      <c r="T143" s="43">
        <f t="shared" si="32"/>
        <v>50490</v>
      </c>
      <c r="U143" s="44">
        <f t="shared" si="33"/>
        <v>25245</v>
      </c>
      <c r="V143" s="44">
        <f t="shared" si="34"/>
        <v>25245</v>
      </c>
      <c r="W143" s="45">
        <f t="shared" si="35"/>
        <v>30294</v>
      </c>
      <c r="X143" s="45">
        <f t="shared" si="36"/>
        <v>20196</v>
      </c>
      <c r="Y143" s="46">
        <f t="shared" si="37"/>
        <v>40392</v>
      </c>
      <c r="Z143" s="46">
        <f t="shared" si="38"/>
        <v>10098</v>
      </c>
      <c r="AA143" s="23" t="s">
        <v>48</v>
      </c>
      <c r="AB143" s="23" t="s">
        <v>63</v>
      </c>
      <c r="AC143" s="23" t="s">
        <v>16</v>
      </c>
      <c r="AD143" s="23" t="s">
        <v>294</v>
      </c>
      <c r="AE143" s="8" t="s">
        <v>426</v>
      </c>
      <c r="AF143" s="8" t="s">
        <v>232</v>
      </c>
      <c r="AG143" s="17" t="str">
        <f t="shared" si="40"/>
        <v>020103</v>
      </c>
      <c r="AH143" s="8" t="s">
        <v>360</v>
      </c>
      <c r="AI143" s="8" t="s">
        <v>361</v>
      </c>
      <c r="BK143" s="20">
        <v>3000</v>
      </c>
      <c r="BL143" s="21">
        <v>6</v>
      </c>
      <c r="BM143" s="20" t="s">
        <v>2554</v>
      </c>
    </row>
    <row r="144" spans="1:65" ht="33" customHeight="1" x14ac:dyDescent="0.25">
      <c r="A144" s="48">
        <v>141</v>
      </c>
      <c r="B144" s="28" t="s">
        <v>211</v>
      </c>
      <c r="C144" s="6" t="s">
        <v>223</v>
      </c>
      <c r="D144" s="6" t="s">
        <v>437</v>
      </c>
      <c r="E144" s="6" t="s">
        <v>275</v>
      </c>
      <c r="F144" s="79" t="str">
        <f t="shared" si="39"/>
        <v>직무법정</v>
      </c>
      <c r="G144" s="8" t="s">
        <v>358</v>
      </c>
      <c r="H144" s="17"/>
      <c r="I144" s="8" t="s">
        <v>511</v>
      </c>
      <c r="J144" s="22" t="s">
        <v>1618</v>
      </c>
      <c r="K144" s="47" t="s">
        <v>383</v>
      </c>
      <c r="L144" s="8" t="s">
        <v>197</v>
      </c>
      <c r="M144" s="17">
        <v>1</v>
      </c>
      <c r="N144" s="16">
        <v>16</v>
      </c>
      <c r="O144" s="16">
        <v>1</v>
      </c>
      <c r="P144" s="8">
        <v>17</v>
      </c>
      <c r="Q144" s="21">
        <v>40</v>
      </c>
      <c r="R144" s="21" t="s">
        <v>199</v>
      </c>
      <c r="S144" s="8" t="s">
        <v>209</v>
      </c>
      <c r="T144" s="43">
        <f t="shared" si="32"/>
        <v>50490</v>
      </c>
      <c r="U144" s="44">
        <f t="shared" si="33"/>
        <v>25245</v>
      </c>
      <c r="V144" s="44">
        <f t="shared" si="34"/>
        <v>25245</v>
      </c>
      <c r="W144" s="45">
        <f t="shared" si="35"/>
        <v>30294</v>
      </c>
      <c r="X144" s="45">
        <f t="shared" si="36"/>
        <v>20196</v>
      </c>
      <c r="Y144" s="46">
        <f t="shared" si="37"/>
        <v>40392</v>
      </c>
      <c r="Z144" s="46">
        <f t="shared" si="38"/>
        <v>10098</v>
      </c>
      <c r="AA144" s="23" t="s">
        <v>301</v>
      </c>
      <c r="AB144" s="23" t="s">
        <v>18</v>
      </c>
      <c r="AC144" s="23" t="s">
        <v>39</v>
      </c>
      <c r="AD144" s="23" t="s">
        <v>74</v>
      </c>
      <c r="AE144" s="8" t="s">
        <v>426</v>
      </c>
      <c r="AF144" s="8" t="s">
        <v>232</v>
      </c>
      <c r="AG144" s="17" t="str">
        <f t="shared" si="40"/>
        <v>020103</v>
      </c>
      <c r="AH144" s="8" t="s">
        <v>360</v>
      </c>
      <c r="AI144" s="8" t="s">
        <v>361</v>
      </c>
      <c r="BK144" s="20">
        <v>3000</v>
      </c>
      <c r="BL144" s="21">
        <v>6</v>
      </c>
      <c r="BM144" s="20" t="s">
        <v>2554</v>
      </c>
    </row>
    <row r="145" spans="1:65" ht="33" customHeight="1" x14ac:dyDescent="0.25">
      <c r="A145" s="48">
        <v>142</v>
      </c>
      <c r="B145" s="28" t="s">
        <v>211</v>
      </c>
      <c r="C145" s="6" t="s">
        <v>223</v>
      </c>
      <c r="D145" s="6" t="s">
        <v>441</v>
      </c>
      <c r="E145" s="6" t="s">
        <v>435</v>
      </c>
      <c r="F145" s="20" t="str">
        <f t="shared" si="39"/>
        <v>일반직무</v>
      </c>
      <c r="G145" s="8" t="s">
        <v>358</v>
      </c>
      <c r="H145" s="17"/>
      <c r="I145" s="8" t="s">
        <v>515</v>
      </c>
      <c r="J145" s="22" t="s">
        <v>2399</v>
      </c>
      <c r="K145" s="47" t="s">
        <v>237</v>
      </c>
      <c r="L145" s="8" t="s">
        <v>197</v>
      </c>
      <c r="M145" s="17">
        <f>VLOOKUP(AG145,'조정계수 2026.02.01'!A:C,3,0)</f>
        <v>0.9</v>
      </c>
      <c r="N145" s="16">
        <v>20</v>
      </c>
      <c r="O145" s="16">
        <v>1</v>
      </c>
      <c r="P145" s="8">
        <v>21</v>
      </c>
      <c r="Q145" s="21">
        <v>40</v>
      </c>
      <c r="R145" s="21" t="s">
        <v>199</v>
      </c>
      <c r="S145" s="8" t="s">
        <v>199</v>
      </c>
      <c r="T145" s="43">
        <f t="shared" si="32"/>
        <v>62370</v>
      </c>
      <c r="U145" s="44">
        <f t="shared" si="33"/>
        <v>11851</v>
      </c>
      <c r="V145" s="44">
        <f t="shared" si="34"/>
        <v>50519</v>
      </c>
      <c r="W145" s="45">
        <f t="shared" si="35"/>
        <v>17464</v>
      </c>
      <c r="X145" s="45">
        <f t="shared" si="36"/>
        <v>44906</v>
      </c>
      <c r="Y145" s="46">
        <f t="shared" si="37"/>
        <v>39917</v>
      </c>
      <c r="Z145" s="46">
        <f t="shared" si="38"/>
        <v>22453</v>
      </c>
      <c r="AA145" s="23" t="s">
        <v>42</v>
      </c>
      <c r="AB145" s="23" t="s">
        <v>2</v>
      </c>
      <c r="AC145" s="23" t="s">
        <v>23</v>
      </c>
      <c r="AD145" s="23" t="s">
        <v>0</v>
      </c>
      <c r="AE145" s="8" t="s">
        <v>426</v>
      </c>
      <c r="AF145" s="8" t="s">
        <v>325</v>
      </c>
      <c r="AG145" s="17" t="str">
        <f t="shared" si="40"/>
        <v>060101</v>
      </c>
      <c r="AH145" s="8" t="s">
        <v>518</v>
      </c>
      <c r="AI145" s="8" t="s">
        <v>361</v>
      </c>
      <c r="BK145" s="20">
        <v>1500</v>
      </c>
      <c r="BL145" s="21">
        <v>3</v>
      </c>
      <c r="BM145" s="20" t="s">
        <v>2555</v>
      </c>
    </row>
    <row r="146" spans="1:65" ht="33" customHeight="1" x14ac:dyDescent="0.25">
      <c r="A146" s="48">
        <v>143</v>
      </c>
      <c r="B146" s="28" t="s">
        <v>211</v>
      </c>
      <c r="C146" s="6" t="s">
        <v>208</v>
      </c>
      <c r="D146" s="6" t="s">
        <v>201</v>
      </c>
      <c r="E146" s="6" t="s">
        <v>440</v>
      </c>
      <c r="F146" s="20" t="str">
        <f t="shared" si="39"/>
        <v>NCS과정</v>
      </c>
      <c r="G146" s="8" t="s">
        <v>358</v>
      </c>
      <c r="H146" s="17"/>
      <c r="I146" s="8" t="s">
        <v>522</v>
      </c>
      <c r="J146" s="22" t="s">
        <v>2260</v>
      </c>
      <c r="K146" s="47" t="s">
        <v>329</v>
      </c>
      <c r="L146" s="8" t="s">
        <v>191</v>
      </c>
      <c r="M146" s="17">
        <f>VLOOKUP(AG146,'조정계수 2026.02.01'!A:C,3,0)</f>
        <v>0.8</v>
      </c>
      <c r="N146" s="16">
        <v>24</v>
      </c>
      <c r="O146" s="16">
        <v>1</v>
      </c>
      <c r="P146" s="8">
        <v>25</v>
      </c>
      <c r="Q146" s="21">
        <v>40</v>
      </c>
      <c r="R146" s="21" t="s">
        <v>199</v>
      </c>
      <c r="S146" s="8" t="s">
        <v>209</v>
      </c>
      <c r="T146" s="43">
        <f t="shared" si="32"/>
        <v>104500</v>
      </c>
      <c r="U146" s="44">
        <f t="shared" si="33"/>
        <v>29260</v>
      </c>
      <c r="V146" s="44">
        <f t="shared" si="34"/>
        <v>75240</v>
      </c>
      <c r="W146" s="45">
        <f t="shared" si="35"/>
        <v>37620</v>
      </c>
      <c r="X146" s="45">
        <f t="shared" si="36"/>
        <v>66880</v>
      </c>
      <c r="Y146" s="46">
        <f t="shared" si="37"/>
        <v>71060</v>
      </c>
      <c r="Z146" s="46">
        <f t="shared" si="38"/>
        <v>33440</v>
      </c>
      <c r="AA146" s="23" t="s">
        <v>58</v>
      </c>
      <c r="AB146" s="23" t="s">
        <v>153</v>
      </c>
      <c r="AC146" s="23" t="s">
        <v>41</v>
      </c>
      <c r="AD146" s="23" t="s">
        <v>5</v>
      </c>
      <c r="AE146" s="8" t="s">
        <v>425</v>
      </c>
      <c r="AF146" s="8" t="s">
        <v>245</v>
      </c>
      <c r="AG146" s="17" t="str">
        <f t="shared" si="40"/>
        <v>040301</v>
      </c>
      <c r="AH146" s="8" t="s">
        <v>252</v>
      </c>
      <c r="AI146" s="8" t="s">
        <v>361</v>
      </c>
      <c r="BK146" s="20">
        <v>2500</v>
      </c>
      <c r="BL146" s="21">
        <v>5</v>
      </c>
      <c r="BM146" s="20" t="s">
        <v>2556</v>
      </c>
    </row>
    <row r="147" spans="1:65" ht="33" customHeight="1" x14ac:dyDescent="0.25">
      <c r="A147" s="48">
        <v>144</v>
      </c>
      <c r="B147" s="28" t="s">
        <v>211</v>
      </c>
      <c r="C147" s="6" t="s">
        <v>208</v>
      </c>
      <c r="D147" s="6" t="s">
        <v>418</v>
      </c>
      <c r="E147" s="6" t="s">
        <v>202</v>
      </c>
      <c r="F147" s="20" t="str">
        <f t="shared" si="39"/>
        <v>일반직무</v>
      </c>
      <c r="G147" s="8" t="s">
        <v>358</v>
      </c>
      <c r="H147" s="17"/>
      <c r="I147" s="8" t="s">
        <v>516</v>
      </c>
      <c r="J147" s="22" t="s">
        <v>2264</v>
      </c>
      <c r="K147" s="47" t="s">
        <v>295</v>
      </c>
      <c r="L147" s="8" t="s">
        <v>191</v>
      </c>
      <c r="M147" s="50">
        <v>1</v>
      </c>
      <c r="N147" s="16">
        <v>30</v>
      </c>
      <c r="O147" s="16">
        <v>1</v>
      </c>
      <c r="P147" s="8">
        <v>31</v>
      </c>
      <c r="Q147" s="21">
        <v>40</v>
      </c>
      <c r="R147" s="21" t="s">
        <v>199</v>
      </c>
      <c r="S147" s="8" t="s">
        <v>209</v>
      </c>
      <c r="T147" s="43">
        <f t="shared" si="32"/>
        <v>129580</v>
      </c>
      <c r="U147" s="44">
        <f t="shared" si="33"/>
        <v>12958</v>
      </c>
      <c r="V147" s="44">
        <f t="shared" si="34"/>
        <v>116622</v>
      </c>
      <c r="W147" s="45">
        <f t="shared" si="35"/>
        <v>25916</v>
      </c>
      <c r="X147" s="45">
        <f t="shared" si="36"/>
        <v>103664</v>
      </c>
      <c r="Y147" s="46">
        <f t="shared" si="37"/>
        <v>77748</v>
      </c>
      <c r="Z147" s="46">
        <f t="shared" si="38"/>
        <v>51832</v>
      </c>
      <c r="AA147" s="23" t="s">
        <v>14</v>
      </c>
      <c r="AB147" s="23" t="s">
        <v>51</v>
      </c>
      <c r="AC147" s="23" t="s">
        <v>46</v>
      </c>
      <c r="AD147" s="23" t="s">
        <v>290</v>
      </c>
      <c r="AE147" s="8" t="s">
        <v>426</v>
      </c>
      <c r="AF147" s="8" t="s">
        <v>2620</v>
      </c>
      <c r="AG147" s="17" t="str">
        <f t="shared" si="40"/>
        <v>200110</v>
      </c>
      <c r="AH147" s="8" t="s">
        <v>333</v>
      </c>
      <c r="AI147" s="8" t="s">
        <v>361</v>
      </c>
      <c r="BK147" s="20">
        <v>500</v>
      </c>
      <c r="BL147" s="21">
        <v>1</v>
      </c>
      <c r="BM147" s="20" t="s">
        <v>2557</v>
      </c>
    </row>
    <row r="148" spans="1:65" ht="33" customHeight="1" x14ac:dyDescent="0.25">
      <c r="A148" s="48">
        <v>145</v>
      </c>
      <c r="B148" s="28" t="s">
        <v>211</v>
      </c>
      <c r="C148" s="6" t="s">
        <v>208</v>
      </c>
      <c r="D148" s="6" t="s">
        <v>201</v>
      </c>
      <c r="E148" s="6" t="s">
        <v>440</v>
      </c>
      <c r="F148" s="20" t="str">
        <f t="shared" si="39"/>
        <v>일반직무</v>
      </c>
      <c r="G148" s="8" t="s">
        <v>358</v>
      </c>
      <c r="H148" s="17"/>
      <c r="I148" s="8" t="s">
        <v>498</v>
      </c>
      <c r="J148" s="22" t="s">
        <v>1617</v>
      </c>
      <c r="K148" s="47" t="s">
        <v>315</v>
      </c>
      <c r="L148" s="8" t="s">
        <v>191</v>
      </c>
      <c r="M148" s="17">
        <f>VLOOKUP(AG148,'조정계수 2026.02.01'!A:C,3,0)</f>
        <v>0.8</v>
      </c>
      <c r="N148" s="16">
        <v>29</v>
      </c>
      <c r="O148" s="16">
        <v>1</v>
      </c>
      <c r="P148" s="8">
        <v>30</v>
      </c>
      <c r="Q148" s="21">
        <v>40</v>
      </c>
      <c r="R148" s="21" t="s">
        <v>199</v>
      </c>
      <c r="S148" s="8" t="s">
        <v>209</v>
      </c>
      <c r="T148" s="43">
        <f t="shared" si="32"/>
        <v>125400</v>
      </c>
      <c r="U148" s="44">
        <f t="shared" si="33"/>
        <v>35112</v>
      </c>
      <c r="V148" s="44">
        <f t="shared" si="34"/>
        <v>90288</v>
      </c>
      <c r="W148" s="45">
        <f t="shared" si="35"/>
        <v>45144</v>
      </c>
      <c r="X148" s="45">
        <f t="shared" si="36"/>
        <v>80256</v>
      </c>
      <c r="Y148" s="46">
        <f t="shared" si="37"/>
        <v>85272</v>
      </c>
      <c r="Z148" s="46">
        <f t="shared" si="38"/>
        <v>40128</v>
      </c>
      <c r="AA148" s="23" t="s">
        <v>25</v>
      </c>
      <c r="AB148" s="23" t="s">
        <v>55</v>
      </c>
      <c r="AC148" s="23" t="s">
        <v>302</v>
      </c>
      <c r="AD148" s="23" t="s">
        <v>297</v>
      </c>
      <c r="AE148" s="8" t="s">
        <v>426</v>
      </c>
      <c r="AF148" s="8" t="s">
        <v>245</v>
      </c>
      <c r="AG148" s="17" t="str">
        <f t="shared" si="40"/>
        <v>040301</v>
      </c>
      <c r="AH148" s="8" t="s">
        <v>326</v>
      </c>
      <c r="AI148" s="8" t="s">
        <v>361</v>
      </c>
      <c r="BK148" s="20">
        <v>2500</v>
      </c>
      <c r="BL148" s="21">
        <v>5</v>
      </c>
      <c r="BM148" s="20" t="s">
        <v>2556</v>
      </c>
    </row>
    <row r="149" spans="1:65" ht="33" customHeight="1" x14ac:dyDescent="0.25">
      <c r="A149" s="48">
        <v>146</v>
      </c>
      <c r="B149" s="28" t="s">
        <v>211</v>
      </c>
      <c r="C149" s="5" t="s">
        <v>223</v>
      </c>
      <c r="D149" s="5" t="s">
        <v>201</v>
      </c>
      <c r="E149" s="5" t="s">
        <v>440</v>
      </c>
      <c r="F149" s="20" t="str">
        <f t="shared" si="39"/>
        <v>NCS과정</v>
      </c>
      <c r="G149" s="8" t="s">
        <v>364</v>
      </c>
      <c r="H149" s="17"/>
      <c r="I149" s="8" t="s">
        <v>499</v>
      </c>
      <c r="J149" s="24" t="s">
        <v>2194</v>
      </c>
      <c r="K149" s="47" t="s">
        <v>239</v>
      </c>
      <c r="L149" s="8" t="s">
        <v>191</v>
      </c>
      <c r="M149" s="17">
        <f>VLOOKUP(AG149,'조정계수 2026.02.01'!A:C,3,0)</f>
        <v>0.8</v>
      </c>
      <c r="N149" s="16">
        <v>30</v>
      </c>
      <c r="O149" s="16">
        <v>1</v>
      </c>
      <c r="P149" s="8">
        <v>31</v>
      </c>
      <c r="Q149" s="8">
        <v>40</v>
      </c>
      <c r="R149" s="21" t="s">
        <v>199</v>
      </c>
      <c r="S149" s="8" t="s">
        <v>209</v>
      </c>
      <c r="T149" s="43">
        <f t="shared" si="32"/>
        <v>129580</v>
      </c>
      <c r="U149" s="44">
        <f t="shared" si="33"/>
        <v>36283</v>
      </c>
      <c r="V149" s="44">
        <f t="shared" si="34"/>
        <v>93297</v>
      </c>
      <c r="W149" s="45">
        <f t="shared" si="35"/>
        <v>46649</v>
      </c>
      <c r="X149" s="45">
        <f t="shared" si="36"/>
        <v>82931</v>
      </c>
      <c r="Y149" s="46">
        <f t="shared" si="37"/>
        <v>88115</v>
      </c>
      <c r="Z149" s="46">
        <f t="shared" si="38"/>
        <v>41465</v>
      </c>
      <c r="AA149" s="25" t="s">
        <v>118</v>
      </c>
      <c r="AB149" s="25" t="s">
        <v>101</v>
      </c>
      <c r="AC149" s="25" t="s">
        <v>11</v>
      </c>
      <c r="AD149" s="25" t="s">
        <v>149</v>
      </c>
      <c r="AE149" s="8" t="s">
        <v>425</v>
      </c>
      <c r="AF149" s="8" t="s">
        <v>245</v>
      </c>
      <c r="AG149" s="17" t="str">
        <f t="shared" si="40"/>
        <v>040301</v>
      </c>
      <c r="AH149" s="8" t="s">
        <v>252</v>
      </c>
      <c r="AI149" s="8" t="s">
        <v>366</v>
      </c>
      <c r="BK149" s="20">
        <v>3000</v>
      </c>
      <c r="BL149" s="21">
        <v>6</v>
      </c>
      <c r="BM149" s="20" t="s">
        <v>2558</v>
      </c>
    </row>
    <row r="150" spans="1:65" ht="33" customHeight="1" x14ac:dyDescent="0.25">
      <c r="A150" s="48">
        <v>147</v>
      </c>
      <c r="B150" s="28" t="s">
        <v>211</v>
      </c>
      <c r="C150" s="5" t="s">
        <v>223</v>
      </c>
      <c r="D150" s="5" t="s">
        <v>201</v>
      </c>
      <c r="E150" s="5" t="s">
        <v>440</v>
      </c>
      <c r="F150" s="20" t="str">
        <f t="shared" si="39"/>
        <v>NCS과정</v>
      </c>
      <c r="G150" s="8" t="s">
        <v>364</v>
      </c>
      <c r="H150" s="17"/>
      <c r="I150" s="8" t="s">
        <v>503</v>
      </c>
      <c r="J150" s="24" t="s">
        <v>2195</v>
      </c>
      <c r="K150" s="47" t="s">
        <v>323</v>
      </c>
      <c r="L150" s="8" t="s">
        <v>191</v>
      </c>
      <c r="M150" s="17">
        <f>VLOOKUP(AG150,'조정계수 2026.02.01'!A:C,3,0)</f>
        <v>0.8</v>
      </c>
      <c r="N150" s="16">
        <v>30</v>
      </c>
      <c r="O150" s="16">
        <v>1</v>
      </c>
      <c r="P150" s="8">
        <v>31</v>
      </c>
      <c r="Q150" s="8">
        <v>40</v>
      </c>
      <c r="R150" s="21" t="s">
        <v>199</v>
      </c>
      <c r="S150" s="8" t="s">
        <v>209</v>
      </c>
      <c r="T150" s="43">
        <f t="shared" si="32"/>
        <v>129580</v>
      </c>
      <c r="U150" s="44">
        <f t="shared" si="33"/>
        <v>36283</v>
      </c>
      <c r="V150" s="44">
        <f t="shared" si="34"/>
        <v>93297</v>
      </c>
      <c r="W150" s="45">
        <f t="shared" si="35"/>
        <v>46649</v>
      </c>
      <c r="X150" s="45">
        <f t="shared" si="36"/>
        <v>82931</v>
      </c>
      <c r="Y150" s="46">
        <f t="shared" si="37"/>
        <v>88115</v>
      </c>
      <c r="Z150" s="46">
        <f t="shared" si="38"/>
        <v>41465</v>
      </c>
      <c r="AA150" s="25" t="s">
        <v>4</v>
      </c>
      <c r="AB150" s="25" t="s">
        <v>29</v>
      </c>
      <c r="AC150" s="25" t="s">
        <v>117</v>
      </c>
      <c r="AD150" s="25" t="s">
        <v>391</v>
      </c>
      <c r="AE150" s="8" t="s">
        <v>425</v>
      </c>
      <c r="AF150" s="8" t="s">
        <v>245</v>
      </c>
      <c r="AG150" s="17" t="str">
        <f t="shared" si="40"/>
        <v>040301</v>
      </c>
      <c r="AH150" s="8" t="s">
        <v>252</v>
      </c>
      <c r="AI150" s="8" t="s">
        <v>366</v>
      </c>
      <c r="BK150" s="20">
        <v>3000</v>
      </c>
      <c r="BL150" s="21">
        <v>6</v>
      </c>
      <c r="BM150" s="20" t="s">
        <v>2559</v>
      </c>
    </row>
    <row r="151" spans="1:65" ht="33" customHeight="1" x14ac:dyDescent="0.25">
      <c r="A151" s="48">
        <v>148</v>
      </c>
      <c r="B151" s="28" t="s">
        <v>211</v>
      </c>
      <c r="C151" s="6" t="s">
        <v>223</v>
      </c>
      <c r="D151" s="5" t="s">
        <v>472</v>
      </c>
      <c r="E151" s="5" t="s">
        <v>442</v>
      </c>
      <c r="F151" s="79" t="str">
        <f t="shared" si="39"/>
        <v>직무법정</v>
      </c>
      <c r="G151" s="8" t="s">
        <v>372</v>
      </c>
      <c r="H151" s="17"/>
      <c r="I151" s="8" t="s">
        <v>508</v>
      </c>
      <c r="J151" s="24" t="s">
        <v>2196</v>
      </c>
      <c r="K151" s="47" t="s">
        <v>510</v>
      </c>
      <c r="L151" s="8" t="s">
        <v>197</v>
      </c>
      <c r="M151" s="17">
        <v>1</v>
      </c>
      <c r="N151" s="16">
        <v>6</v>
      </c>
      <c r="O151" s="16">
        <v>0</v>
      </c>
      <c r="P151" s="8">
        <v>6</v>
      </c>
      <c r="Q151" s="8">
        <v>40</v>
      </c>
      <c r="R151" s="8" t="s">
        <v>209</v>
      </c>
      <c r="S151" s="8" t="s">
        <v>209</v>
      </c>
      <c r="T151" s="43">
        <f t="shared" si="32"/>
        <v>17820</v>
      </c>
      <c r="U151" s="44">
        <f t="shared" si="33"/>
        <v>8910</v>
      </c>
      <c r="V151" s="44">
        <f t="shared" si="34"/>
        <v>8910</v>
      </c>
      <c r="W151" s="45">
        <f t="shared" si="35"/>
        <v>10692</v>
      </c>
      <c r="X151" s="45">
        <f t="shared" si="36"/>
        <v>7128</v>
      </c>
      <c r="Y151" s="46">
        <f t="shared" si="37"/>
        <v>14256</v>
      </c>
      <c r="Z151" s="46">
        <f t="shared" si="38"/>
        <v>3564</v>
      </c>
      <c r="AA151" s="26" t="s">
        <v>57</v>
      </c>
      <c r="AB151" s="25" t="s">
        <v>262</v>
      </c>
      <c r="AC151" s="25" t="s">
        <v>60</v>
      </c>
      <c r="AD151" s="26" t="s">
        <v>61</v>
      </c>
      <c r="AE151" s="8" t="s">
        <v>426</v>
      </c>
      <c r="AF151" s="8" t="s">
        <v>370</v>
      </c>
      <c r="AG151" s="17" t="str">
        <f t="shared" si="40"/>
        <v>110101</v>
      </c>
      <c r="AH151" s="8" t="s">
        <v>347</v>
      </c>
      <c r="AI151" s="8" t="s">
        <v>371</v>
      </c>
      <c r="BK151" s="20">
        <v>500</v>
      </c>
      <c r="BL151" s="21">
        <v>1</v>
      </c>
      <c r="BM151" s="20" t="s">
        <v>2560</v>
      </c>
    </row>
    <row r="152" spans="1:65" ht="33" customHeight="1" x14ac:dyDescent="0.25">
      <c r="A152" s="48">
        <v>149</v>
      </c>
      <c r="B152" s="28" t="s">
        <v>211</v>
      </c>
      <c r="C152" s="6" t="s">
        <v>223</v>
      </c>
      <c r="D152" s="5" t="s">
        <v>472</v>
      </c>
      <c r="E152" s="5" t="s">
        <v>442</v>
      </c>
      <c r="F152" s="79" t="str">
        <f t="shared" si="39"/>
        <v>직무법정</v>
      </c>
      <c r="G152" s="8" t="s">
        <v>372</v>
      </c>
      <c r="H152" s="17"/>
      <c r="I152" s="8" t="s">
        <v>513</v>
      </c>
      <c r="J152" s="24" t="s">
        <v>2197</v>
      </c>
      <c r="K152" s="47" t="s">
        <v>512</v>
      </c>
      <c r="L152" s="8" t="s">
        <v>197</v>
      </c>
      <c r="M152" s="17">
        <v>1</v>
      </c>
      <c r="N152" s="16">
        <v>4</v>
      </c>
      <c r="O152" s="16">
        <v>0</v>
      </c>
      <c r="P152" s="8">
        <v>4</v>
      </c>
      <c r="Q152" s="8">
        <v>40</v>
      </c>
      <c r="R152" s="8" t="s">
        <v>209</v>
      </c>
      <c r="S152" s="8" t="s">
        <v>209</v>
      </c>
      <c r="T152" s="43">
        <f t="shared" si="32"/>
        <v>11880</v>
      </c>
      <c r="U152" s="44">
        <f t="shared" si="33"/>
        <v>5940</v>
      </c>
      <c r="V152" s="44">
        <f t="shared" si="34"/>
        <v>5940</v>
      </c>
      <c r="W152" s="45">
        <f t="shared" si="35"/>
        <v>7128</v>
      </c>
      <c r="X152" s="45">
        <f t="shared" si="36"/>
        <v>4752</v>
      </c>
      <c r="Y152" s="46">
        <f t="shared" si="37"/>
        <v>9504</v>
      </c>
      <c r="Z152" s="46">
        <f t="shared" si="38"/>
        <v>2376</v>
      </c>
      <c r="AA152" s="26" t="s">
        <v>57</v>
      </c>
      <c r="AB152" s="25" t="s">
        <v>263</v>
      </c>
      <c r="AC152" s="25" t="s">
        <v>64</v>
      </c>
      <c r="AD152" s="26" t="s">
        <v>73</v>
      </c>
      <c r="AE152" s="8" t="s">
        <v>426</v>
      </c>
      <c r="AF152" s="8" t="s">
        <v>370</v>
      </c>
      <c r="AG152" s="17" t="str">
        <f t="shared" si="40"/>
        <v>110101</v>
      </c>
      <c r="AH152" s="8" t="s">
        <v>347</v>
      </c>
      <c r="AI152" s="8" t="s">
        <v>371</v>
      </c>
      <c r="BK152" s="20">
        <v>500</v>
      </c>
      <c r="BL152" s="21">
        <v>1</v>
      </c>
      <c r="BM152" s="20" t="s">
        <v>2560</v>
      </c>
    </row>
    <row r="153" spans="1:65" ht="33" customHeight="1" x14ac:dyDescent="0.3">
      <c r="A153" s="48">
        <v>150</v>
      </c>
      <c r="B153" s="28" t="s">
        <v>211</v>
      </c>
      <c r="C153" s="6" t="s">
        <v>223</v>
      </c>
      <c r="D153" s="6" t="s">
        <v>422</v>
      </c>
      <c r="E153" s="6" t="s">
        <v>208</v>
      </c>
      <c r="F153" s="20" t="str">
        <f t="shared" si="39"/>
        <v>일반직무</v>
      </c>
      <c r="G153" s="8" t="s">
        <v>372</v>
      </c>
      <c r="H153" s="17"/>
      <c r="I153" s="8" t="s">
        <v>520</v>
      </c>
      <c r="J153" s="24" t="s">
        <v>2198</v>
      </c>
      <c r="K153" s="47" t="s">
        <v>514</v>
      </c>
      <c r="L153" s="8" t="s">
        <v>191</v>
      </c>
      <c r="M153" s="17">
        <f>VLOOKUP(AG153,'조정계수 2026.02.01'!A:C,3,0)</f>
        <v>0.9</v>
      </c>
      <c r="N153" s="16">
        <v>19</v>
      </c>
      <c r="O153" s="16">
        <v>1</v>
      </c>
      <c r="P153" s="8">
        <v>20</v>
      </c>
      <c r="Q153" s="8">
        <v>40</v>
      </c>
      <c r="R153" s="21" t="s">
        <v>199</v>
      </c>
      <c r="S153" s="8" t="s">
        <v>209</v>
      </c>
      <c r="T153" s="43">
        <f t="shared" si="32"/>
        <v>83600</v>
      </c>
      <c r="U153" s="44">
        <f t="shared" si="33"/>
        <v>15884</v>
      </c>
      <c r="V153" s="44">
        <f t="shared" si="34"/>
        <v>67716</v>
      </c>
      <c r="W153" s="45">
        <f t="shared" si="35"/>
        <v>23408</v>
      </c>
      <c r="X153" s="45">
        <f t="shared" si="36"/>
        <v>60192</v>
      </c>
      <c r="Y153" s="46">
        <f t="shared" si="37"/>
        <v>53504</v>
      </c>
      <c r="Z153" s="46">
        <f t="shared" si="38"/>
        <v>30096</v>
      </c>
      <c r="AA153" s="26" t="s">
        <v>71</v>
      </c>
      <c r="AB153" s="26" t="s">
        <v>128</v>
      </c>
      <c r="AC153" s="26" t="s">
        <v>98</v>
      </c>
      <c r="AD153" s="26" t="s">
        <v>43</v>
      </c>
      <c r="AE153" s="8" t="s">
        <v>426</v>
      </c>
      <c r="AF153" s="8" t="s">
        <v>246</v>
      </c>
      <c r="AG153" s="17" t="str">
        <f t="shared" si="40"/>
        <v>050102</v>
      </c>
      <c r="AH153" s="8" t="s">
        <v>369</v>
      </c>
      <c r="AI153" s="8" t="s">
        <v>371</v>
      </c>
      <c r="BK153" s="20">
        <v>2000</v>
      </c>
      <c r="BL153" s="21">
        <v>4</v>
      </c>
      <c r="BM153" s="20" t="s">
        <v>2544</v>
      </c>
    </row>
    <row r="154" spans="1:65" ht="33" customHeight="1" x14ac:dyDescent="0.25">
      <c r="A154" s="48">
        <v>151</v>
      </c>
      <c r="B154" s="28" t="s">
        <v>211</v>
      </c>
      <c r="C154" s="6" t="s">
        <v>223</v>
      </c>
      <c r="D154" s="5" t="s">
        <v>472</v>
      </c>
      <c r="E154" s="5" t="s">
        <v>442</v>
      </c>
      <c r="F154" s="79" t="str">
        <f t="shared" si="39"/>
        <v>직무법정</v>
      </c>
      <c r="G154" s="8" t="s">
        <v>372</v>
      </c>
      <c r="H154" s="17"/>
      <c r="I154" s="8" t="s">
        <v>544</v>
      </c>
      <c r="J154" s="24" t="s">
        <v>2199</v>
      </c>
      <c r="K154" s="47" t="s">
        <v>519</v>
      </c>
      <c r="L154" s="8" t="s">
        <v>197</v>
      </c>
      <c r="M154" s="17">
        <v>1</v>
      </c>
      <c r="N154" s="16">
        <v>6</v>
      </c>
      <c r="O154" s="16">
        <v>0</v>
      </c>
      <c r="P154" s="8">
        <v>6</v>
      </c>
      <c r="Q154" s="8">
        <v>40</v>
      </c>
      <c r="R154" s="8" t="s">
        <v>209</v>
      </c>
      <c r="S154" s="8" t="s">
        <v>209</v>
      </c>
      <c r="T154" s="43">
        <f t="shared" si="32"/>
        <v>17820</v>
      </c>
      <c r="U154" s="44">
        <f t="shared" si="33"/>
        <v>8910</v>
      </c>
      <c r="V154" s="44">
        <f t="shared" si="34"/>
        <v>8910</v>
      </c>
      <c r="W154" s="45">
        <f t="shared" si="35"/>
        <v>10692</v>
      </c>
      <c r="X154" s="45">
        <f t="shared" si="36"/>
        <v>7128</v>
      </c>
      <c r="Y154" s="46">
        <f t="shared" si="37"/>
        <v>14256</v>
      </c>
      <c r="Z154" s="46">
        <f t="shared" si="38"/>
        <v>3564</v>
      </c>
      <c r="AA154" s="26" t="s">
        <v>57</v>
      </c>
      <c r="AB154" s="25" t="s">
        <v>262</v>
      </c>
      <c r="AC154" s="25" t="s">
        <v>60</v>
      </c>
      <c r="AD154" s="26" t="s">
        <v>99</v>
      </c>
      <c r="AE154" s="8" t="s">
        <v>426</v>
      </c>
      <c r="AF154" s="8" t="s">
        <v>370</v>
      </c>
      <c r="AG154" s="17" t="str">
        <f t="shared" si="40"/>
        <v>110101</v>
      </c>
      <c r="AH154" s="8" t="s">
        <v>347</v>
      </c>
      <c r="AI154" s="8" t="s">
        <v>371</v>
      </c>
      <c r="BK154" s="20">
        <v>500</v>
      </c>
      <c r="BL154" s="21">
        <v>1</v>
      </c>
      <c r="BM154" s="20" t="s">
        <v>2560</v>
      </c>
    </row>
    <row r="155" spans="1:65" ht="33" customHeight="1" x14ac:dyDescent="0.25">
      <c r="A155" s="48">
        <v>152</v>
      </c>
      <c r="B155" s="28" t="s">
        <v>211</v>
      </c>
      <c r="C155" s="6" t="s">
        <v>223</v>
      </c>
      <c r="D155" s="5" t="s">
        <v>472</v>
      </c>
      <c r="E155" s="5" t="s">
        <v>442</v>
      </c>
      <c r="F155" s="79" t="str">
        <f t="shared" si="39"/>
        <v>직무법정</v>
      </c>
      <c r="G155" s="8" t="s">
        <v>372</v>
      </c>
      <c r="H155" s="17"/>
      <c r="I155" s="8" t="s">
        <v>555</v>
      </c>
      <c r="J155" s="24" t="s">
        <v>2200</v>
      </c>
      <c r="K155" s="47" t="s">
        <v>538</v>
      </c>
      <c r="L155" s="8" t="s">
        <v>197</v>
      </c>
      <c r="M155" s="17">
        <v>1</v>
      </c>
      <c r="N155" s="16">
        <v>4</v>
      </c>
      <c r="O155" s="16">
        <v>0</v>
      </c>
      <c r="P155" s="8">
        <v>4</v>
      </c>
      <c r="Q155" s="8">
        <v>40</v>
      </c>
      <c r="R155" s="8" t="s">
        <v>209</v>
      </c>
      <c r="S155" s="8" t="s">
        <v>209</v>
      </c>
      <c r="T155" s="43">
        <f t="shared" si="32"/>
        <v>11880</v>
      </c>
      <c r="U155" s="44">
        <f t="shared" si="33"/>
        <v>5940</v>
      </c>
      <c r="V155" s="44">
        <f t="shared" si="34"/>
        <v>5940</v>
      </c>
      <c r="W155" s="45">
        <f t="shared" si="35"/>
        <v>7128</v>
      </c>
      <c r="X155" s="45">
        <f t="shared" si="36"/>
        <v>4752</v>
      </c>
      <c r="Y155" s="46">
        <f t="shared" si="37"/>
        <v>9504</v>
      </c>
      <c r="Z155" s="46">
        <f t="shared" si="38"/>
        <v>2376</v>
      </c>
      <c r="AA155" s="26" t="s">
        <v>57</v>
      </c>
      <c r="AB155" s="25" t="s">
        <v>263</v>
      </c>
      <c r="AC155" s="25" t="s">
        <v>64</v>
      </c>
      <c r="AD155" s="26" t="s">
        <v>8</v>
      </c>
      <c r="AE155" s="8" t="s">
        <v>426</v>
      </c>
      <c r="AF155" s="8" t="s">
        <v>370</v>
      </c>
      <c r="AG155" s="17" t="str">
        <f t="shared" si="40"/>
        <v>110101</v>
      </c>
      <c r="AH155" s="8" t="s">
        <v>347</v>
      </c>
      <c r="AI155" s="8" t="s">
        <v>371</v>
      </c>
      <c r="BK155" s="20">
        <v>500</v>
      </c>
      <c r="BL155" s="21">
        <v>1</v>
      </c>
      <c r="BM155" s="20" t="s">
        <v>2560</v>
      </c>
    </row>
    <row r="156" spans="1:65" ht="33" customHeight="1" x14ac:dyDescent="0.25">
      <c r="A156" s="48">
        <v>153</v>
      </c>
      <c r="B156" s="28" t="s">
        <v>211</v>
      </c>
      <c r="C156" s="6" t="s">
        <v>223</v>
      </c>
      <c r="D156" s="5" t="s">
        <v>472</v>
      </c>
      <c r="E156" s="5" t="s">
        <v>442</v>
      </c>
      <c r="F156" s="79" t="str">
        <f t="shared" si="39"/>
        <v>직무법정</v>
      </c>
      <c r="G156" s="8" t="s">
        <v>372</v>
      </c>
      <c r="H156" s="17"/>
      <c r="I156" s="8" t="s">
        <v>534</v>
      </c>
      <c r="J156" s="24" t="s">
        <v>2201</v>
      </c>
      <c r="K156" s="47" t="s">
        <v>553</v>
      </c>
      <c r="L156" s="8" t="s">
        <v>197</v>
      </c>
      <c r="M156" s="17">
        <v>1</v>
      </c>
      <c r="N156" s="16">
        <v>6</v>
      </c>
      <c r="O156" s="16">
        <v>0</v>
      </c>
      <c r="P156" s="8">
        <v>6</v>
      </c>
      <c r="Q156" s="8">
        <v>40</v>
      </c>
      <c r="R156" s="8" t="s">
        <v>209</v>
      </c>
      <c r="S156" s="8" t="s">
        <v>209</v>
      </c>
      <c r="T156" s="43">
        <f t="shared" si="32"/>
        <v>17820</v>
      </c>
      <c r="U156" s="44">
        <f t="shared" si="33"/>
        <v>8910</v>
      </c>
      <c r="V156" s="44">
        <f t="shared" si="34"/>
        <v>8910</v>
      </c>
      <c r="W156" s="45">
        <f t="shared" si="35"/>
        <v>10692</v>
      </c>
      <c r="X156" s="45">
        <f t="shared" si="36"/>
        <v>7128</v>
      </c>
      <c r="Y156" s="46">
        <f t="shared" si="37"/>
        <v>14256</v>
      </c>
      <c r="Z156" s="46">
        <f t="shared" si="38"/>
        <v>3564</v>
      </c>
      <c r="AA156" s="26" t="s">
        <v>57</v>
      </c>
      <c r="AB156" s="25" t="s">
        <v>262</v>
      </c>
      <c r="AC156" s="25" t="s">
        <v>60</v>
      </c>
      <c r="AD156" s="26" t="s">
        <v>226</v>
      </c>
      <c r="AE156" s="8" t="s">
        <v>426</v>
      </c>
      <c r="AF156" s="8" t="s">
        <v>370</v>
      </c>
      <c r="AG156" s="17" t="str">
        <f t="shared" si="40"/>
        <v>110101</v>
      </c>
      <c r="AH156" s="8" t="s">
        <v>347</v>
      </c>
      <c r="AI156" s="8" t="s">
        <v>371</v>
      </c>
      <c r="BK156" s="20">
        <v>500</v>
      </c>
      <c r="BL156" s="21">
        <v>1</v>
      </c>
      <c r="BM156" s="20" t="s">
        <v>2560</v>
      </c>
    </row>
    <row r="157" spans="1:65" ht="33" customHeight="1" x14ac:dyDescent="0.25">
      <c r="A157" s="48">
        <v>154</v>
      </c>
      <c r="B157" s="28" t="s">
        <v>211</v>
      </c>
      <c r="C157" s="6" t="s">
        <v>223</v>
      </c>
      <c r="D157" s="5" t="s">
        <v>472</v>
      </c>
      <c r="E157" s="5" t="s">
        <v>442</v>
      </c>
      <c r="F157" s="79" t="str">
        <f t="shared" si="39"/>
        <v>직무법정</v>
      </c>
      <c r="G157" s="8" t="s">
        <v>372</v>
      </c>
      <c r="H157" s="17"/>
      <c r="I157" s="8" t="s">
        <v>526</v>
      </c>
      <c r="J157" s="24" t="s">
        <v>2202</v>
      </c>
      <c r="K157" s="47" t="s">
        <v>556</v>
      </c>
      <c r="L157" s="8" t="s">
        <v>197</v>
      </c>
      <c r="M157" s="17">
        <v>1</v>
      </c>
      <c r="N157" s="16">
        <v>4</v>
      </c>
      <c r="O157" s="16">
        <v>0</v>
      </c>
      <c r="P157" s="8">
        <v>4</v>
      </c>
      <c r="Q157" s="8">
        <v>40</v>
      </c>
      <c r="R157" s="8" t="s">
        <v>209</v>
      </c>
      <c r="S157" s="8" t="s">
        <v>209</v>
      </c>
      <c r="T157" s="43">
        <f t="shared" si="32"/>
        <v>11880</v>
      </c>
      <c r="U157" s="44">
        <f t="shared" si="33"/>
        <v>5940</v>
      </c>
      <c r="V157" s="44">
        <f t="shared" si="34"/>
        <v>5940</v>
      </c>
      <c r="W157" s="45">
        <f t="shared" si="35"/>
        <v>7128</v>
      </c>
      <c r="X157" s="45">
        <f t="shared" si="36"/>
        <v>4752</v>
      </c>
      <c r="Y157" s="46">
        <f t="shared" si="37"/>
        <v>9504</v>
      </c>
      <c r="Z157" s="46">
        <f t="shared" si="38"/>
        <v>2376</v>
      </c>
      <c r="AA157" s="26" t="s">
        <v>57</v>
      </c>
      <c r="AB157" s="25" t="s">
        <v>263</v>
      </c>
      <c r="AC157" s="25" t="s">
        <v>64</v>
      </c>
      <c r="AD157" s="25" t="s">
        <v>85</v>
      </c>
      <c r="AE157" s="8" t="s">
        <v>426</v>
      </c>
      <c r="AF157" s="8" t="s">
        <v>370</v>
      </c>
      <c r="AG157" s="17" t="str">
        <f t="shared" si="40"/>
        <v>110101</v>
      </c>
      <c r="AH157" s="8" t="s">
        <v>347</v>
      </c>
      <c r="AI157" s="8" t="s">
        <v>371</v>
      </c>
      <c r="BK157" s="20">
        <v>500</v>
      </c>
      <c r="BL157" s="21">
        <v>1</v>
      </c>
      <c r="BM157" s="20" t="s">
        <v>2560</v>
      </c>
    </row>
    <row r="158" spans="1:65" ht="33" customHeight="1" x14ac:dyDescent="0.25">
      <c r="A158" s="48">
        <v>155</v>
      </c>
      <c r="B158" s="28" t="s">
        <v>211</v>
      </c>
      <c r="C158" s="6" t="s">
        <v>223</v>
      </c>
      <c r="D158" s="5" t="s">
        <v>472</v>
      </c>
      <c r="E158" s="5" t="s">
        <v>442</v>
      </c>
      <c r="F158" s="79" t="str">
        <f t="shared" si="39"/>
        <v>직무법정</v>
      </c>
      <c r="G158" s="8" t="s">
        <v>372</v>
      </c>
      <c r="H158" s="17"/>
      <c r="I158" s="8" t="s">
        <v>539</v>
      </c>
      <c r="J158" s="24" t="s">
        <v>2203</v>
      </c>
      <c r="K158" s="47" t="s">
        <v>547</v>
      </c>
      <c r="L158" s="8" t="s">
        <v>197</v>
      </c>
      <c r="M158" s="17">
        <v>1</v>
      </c>
      <c r="N158" s="16">
        <v>6</v>
      </c>
      <c r="O158" s="16">
        <v>0</v>
      </c>
      <c r="P158" s="8">
        <v>6</v>
      </c>
      <c r="Q158" s="8">
        <v>40</v>
      </c>
      <c r="R158" s="8" t="s">
        <v>209</v>
      </c>
      <c r="S158" s="8" t="s">
        <v>209</v>
      </c>
      <c r="T158" s="43">
        <f t="shared" si="32"/>
        <v>17820</v>
      </c>
      <c r="U158" s="44">
        <f t="shared" si="33"/>
        <v>8910</v>
      </c>
      <c r="V158" s="44">
        <f t="shared" si="34"/>
        <v>8910</v>
      </c>
      <c r="W158" s="45">
        <f t="shared" si="35"/>
        <v>10692</v>
      </c>
      <c r="X158" s="45">
        <f t="shared" si="36"/>
        <v>7128</v>
      </c>
      <c r="Y158" s="46">
        <f t="shared" si="37"/>
        <v>14256</v>
      </c>
      <c r="Z158" s="46">
        <f t="shared" si="38"/>
        <v>3564</v>
      </c>
      <c r="AA158" s="26" t="s">
        <v>57</v>
      </c>
      <c r="AB158" s="25" t="s">
        <v>262</v>
      </c>
      <c r="AC158" s="25" t="s">
        <v>60</v>
      </c>
      <c r="AD158" s="26" t="s">
        <v>45</v>
      </c>
      <c r="AE158" s="8" t="s">
        <v>426</v>
      </c>
      <c r="AF158" s="8" t="s">
        <v>370</v>
      </c>
      <c r="AG158" s="17" t="str">
        <f t="shared" si="40"/>
        <v>110101</v>
      </c>
      <c r="AH158" s="8" t="s">
        <v>347</v>
      </c>
      <c r="AI158" s="8" t="s">
        <v>371</v>
      </c>
      <c r="BK158" s="20">
        <v>500</v>
      </c>
      <c r="BL158" s="21">
        <v>1</v>
      </c>
      <c r="BM158" s="20" t="s">
        <v>2560</v>
      </c>
    </row>
    <row r="159" spans="1:65" ht="33" customHeight="1" x14ac:dyDescent="0.25">
      <c r="A159" s="48">
        <v>156</v>
      </c>
      <c r="B159" s="28" t="s">
        <v>211</v>
      </c>
      <c r="C159" s="6" t="s">
        <v>223</v>
      </c>
      <c r="D159" s="5" t="s">
        <v>472</v>
      </c>
      <c r="E159" s="5" t="s">
        <v>442</v>
      </c>
      <c r="F159" s="79" t="str">
        <f t="shared" si="39"/>
        <v>직무법정</v>
      </c>
      <c r="G159" s="8" t="s">
        <v>372</v>
      </c>
      <c r="H159" s="17"/>
      <c r="I159" s="8" t="s">
        <v>1412</v>
      </c>
      <c r="J159" s="24" t="s">
        <v>2204</v>
      </c>
      <c r="K159" s="47" t="s">
        <v>554</v>
      </c>
      <c r="L159" s="8" t="s">
        <v>197</v>
      </c>
      <c r="M159" s="17">
        <v>1</v>
      </c>
      <c r="N159" s="16">
        <v>4</v>
      </c>
      <c r="O159" s="16">
        <v>0</v>
      </c>
      <c r="P159" s="8">
        <v>4</v>
      </c>
      <c r="Q159" s="8">
        <v>40</v>
      </c>
      <c r="R159" s="8" t="s">
        <v>209</v>
      </c>
      <c r="S159" s="8" t="s">
        <v>209</v>
      </c>
      <c r="T159" s="43">
        <f t="shared" si="32"/>
        <v>11880</v>
      </c>
      <c r="U159" s="44">
        <f t="shared" si="33"/>
        <v>5940</v>
      </c>
      <c r="V159" s="44">
        <f t="shared" si="34"/>
        <v>5940</v>
      </c>
      <c r="W159" s="45">
        <f t="shared" si="35"/>
        <v>7128</v>
      </c>
      <c r="X159" s="45">
        <f t="shared" si="36"/>
        <v>4752</v>
      </c>
      <c r="Y159" s="46">
        <f t="shared" si="37"/>
        <v>9504</v>
      </c>
      <c r="Z159" s="46">
        <f t="shared" si="38"/>
        <v>2376</v>
      </c>
      <c r="AA159" s="26" t="s">
        <v>57</v>
      </c>
      <c r="AB159" s="25" t="s">
        <v>263</v>
      </c>
      <c r="AC159" s="25" t="s">
        <v>64</v>
      </c>
      <c r="AD159" s="26" t="s">
        <v>30</v>
      </c>
      <c r="AE159" s="8" t="s">
        <v>426</v>
      </c>
      <c r="AF159" s="8" t="s">
        <v>370</v>
      </c>
      <c r="AG159" s="17" t="str">
        <f t="shared" si="40"/>
        <v>110101</v>
      </c>
      <c r="AH159" s="8" t="s">
        <v>347</v>
      </c>
      <c r="AI159" s="8" t="s">
        <v>371</v>
      </c>
      <c r="BK159" s="20">
        <v>500</v>
      </c>
      <c r="BL159" s="21">
        <v>1</v>
      </c>
      <c r="BM159" s="20" t="s">
        <v>2560</v>
      </c>
    </row>
    <row r="160" spans="1:65" ht="33" customHeight="1" x14ac:dyDescent="0.25">
      <c r="A160" s="48">
        <v>157</v>
      </c>
      <c r="B160" s="28" t="s">
        <v>211</v>
      </c>
      <c r="C160" s="6" t="s">
        <v>223</v>
      </c>
      <c r="D160" s="5" t="s">
        <v>472</v>
      </c>
      <c r="E160" s="5" t="s">
        <v>442</v>
      </c>
      <c r="F160" s="79" t="str">
        <f t="shared" si="39"/>
        <v>직무법정</v>
      </c>
      <c r="G160" s="8" t="s">
        <v>372</v>
      </c>
      <c r="H160" s="17"/>
      <c r="I160" s="8" t="s">
        <v>528</v>
      </c>
      <c r="J160" s="24" t="s">
        <v>2205</v>
      </c>
      <c r="K160" s="47" t="s">
        <v>527</v>
      </c>
      <c r="L160" s="8" t="s">
        <v>197</v>
      </c>
      <c r="M160" s="17">
        <v>1</v>
      </c>
      <c r="N160" s="16">
        <v>6</v>
      </c>
      <c r="O160" s="16">
        <v>0</v>
      </c>
      <c r="P160" s="8">
        <v>6</v>
      </c>
      <c r="Q160" s="8">
        <v>40</v>
      </c>
      <c r="R160" s="8" t="s">
        <v>209</v>
      </c>
      <c r="S160" s="8" t="s">
        <v>209</v>
      </c>
      <c r="T160" s="43">
        <f t="shared" si="32"/>
        <v>17820</v>
      </c>
      <c r="U160" s="44">
        <f t="shared" si="33"/>
        <v>8910</v>
      </c>
      <c r="V160" s="44">
        <f t="shared" si="34"/>
        <v>8910</v>
      </c>
      <c r="W160" s="45">
        <f t="shared" si="35"/>
        <v>10692</v>
      </c>
      <c r="X160" s="45">
        <f t="shared" si="36"/>
        <v>7128</v>
      </c>
      <c r="Y160" s="46">
        <f t="shared" si="37"/>
        <v>14256</v>
      </c>
      <c r="Z160" s="46">
        <f t="shared" si="38"/>
        <v>3564</v>
      </c>
      <c r="AA160" s="26" t="s">
        <v>57</v>
      </c>
      <c r="AB160" s="25" t="s">
        <v>262</v>
      </c>
      <c r="AC160" s="25" t="s">
        <v>60</v>
      </c>
      <c r="AD160" s="26" t="s">
        <v>33</v>
      </c>
      <c r="AE160" s="8" t="s">
        <v>426</v>
      </c>
      <c r="AF160" s="8" t="s">
        <v>370</v>
      </c>
      <c r="AG160" s="17" t="str">
        <f t="shared" si="40"/>
        <v>110101</v>
      </c>
      <c r="AH160" s="8" t="s">
        <v>347</v>
      </c>
      <c r="AI160" s="8" t="s">
        <v>371</v>
      </c>
      <c r="BK160" s="20">
        <v>500</v>
      </c>
      <c r="BL160" s="21">
        <v>1</v>
      </c>
      <c r="BM160" s="20" t="s">
        <v>2560</v>
      </c>
    </row>
    <row r="161" spans="1:65" ht="33" customHeight="1" x14ac:dyDescent="0.25">
      <c r="A161" s="48">
        <v>158</v>
      </c>
      <c r="B161" s="28" t="s">
        <v>211</v>
      </c>
      <c r="C161" s="6" t="s">
        <v>223</v>
      </c>
      <c r="D161" s="5" t="s">
        <v>472</v>
      </c>
      <c r="E161" s="5" t="s">
        <v>442</v>
      </c>
      <c r="F161" s="79" t="str">
        <f t="shared" si="39"/>
        <v>직무법정</v>
      </c>
      <c r="G161" s="8" t="s">
        <v>372</v>
      </c>
      <c r="H161" s="17"/>
      <c r="I161" s="8" t="s">
        <v>533</v>
      </c>
      <c r="J161" s="24" t="s">
        <v>2206</v>
      </c>
      <c r="K161" s="47" t="s">
        <v>1964</v>
      </c>
      <c r="L161" s="8" t="s">
        <v>197</v>
      </c>
      <c r="M161" s="17">
        <v>1</v>
      </c>
      <c r="N161" s="16">
        <v>4</v>
      </c>
      <c r="O161" s="16">
        <v>0</v>
      </c>
      <c r="P161" s="8">
        <v>4</v>
      </c>
      <c r="Q161" s="8">
        <v>40</v>
      </c>
      <c r="R161" s="8" t="s">
        <v>209</v>
      </c>
      <c r="S161" s="8" t="s">
        <v>209</v>
      </c>
      <c r="T161" s="43">
        <f t="shared" si="32"/>
        <v>11880</v>
      </c>
      <c r="U161" s="44">
        <f t="shared" si="33"/>
        <v>5940</v>
      </c>
      <c r="V161" s="44">
        <f t="shared" si="34"/>
        <v>5940</v>
      </c>
      <c r="W161" s="45">
        <f t="shared" si="35"/>
        <v>7128</v>
      </c>
      <c r="X161" s="45">
        <f t="shared" si="36"/>
        <v>4752</v>
      </c>
      <c r="Y161" s="46">
        <f t="shared" si="37"/>
        <v>9504</v>
      </c>
      <c r="Z161" s="46">
        <f t="shared" si="38"/>
        <v>2376</v>
      </c>
      <c r="AA161" s="26" t="s">
        <v>57</v>
      </c>
      <c r="AB161" s="25" t="s">
        <v>263</v>
      </c>
      <c r="AC161" s="25" t="s">
        <v>64</v>
      </c>
      <c r="AD161" s="26" t="s">
        <v>80</v>
      </c>
      <c r="AE161" s="8" t="s">
        <v>426</v>
      </c>
      <c r="AF161" s="8" t="s">
        <v>370</v>
      </c>
      <c r="AG161" s="17" t="str">
        <f t="shared" si="40"/>
        <v>110101</v>
      </c>
      <c r="AH161" s="8" t="s">
        <v>347</v>
      </c>
      <c r="AI161" s="8" t="s">
        <v>371</v>
      </c>
      <c r="BK161" s="20">
        <v>500</v>
      </c>
      <c r="BL161" s="21">
        <v>1</v>
      </c>
      <c r="BM161" s="20" t="s">
        <v>2560</v>
      </c>
    </row>
    <row r="162" spans="1:65" ht="33" customHeight="1" x14ac:dyDescent="0.25">
      <c r="A162" s="48">
        <v>159</v>
      </c>
      <c r="B162" s="28" t="s">
        <v>211</v>
      </c>
      <c r="C162" s="6" t="s">
        <v>223</v>
      </c>
      <c r="D162" s="5" t="s">
        <v>472</v>
      </c>
      <c r="E162" s="5" t="s">
        <v>442</v>
      </c>
      <c r="F162" s="79" t="str">
        <f t="shared" si="39"/>
        <v>직무법정</v>
      </c>
      <c r="G162" s="8" t="s">
        <v>372</v>
      </c>
      <c r="H162" s="17"/>
      <c r="I162" s="8" t="s">
        <v>545</v>
      </c>
      <c r="J162" s="24" t="s">
        <v>2207</v>
      </c>
      <c r="K162" s="47" t="s">
        <v>531</v>
      </c>
      <c r="L162" s="8" t="s">
        <v>197</v>
      </c>
      <c r="M162" s="17">
        <v>1</v>
      </c>
      <c r="N162" s="16">
        <v>6</v>
      </c>
      <c r="O162" s="16">
        <v>0</v>
      </c>
      <c r="P162" s="8">
        <v>6</v>
      </c>
      <c r="Q162" s="8">
        <v>40</v>
      </c>
      <c r="R162" s="8" t="s">
        <v>209</v>
      </c>
      <c r="S162" s="8" t="s">
        <v>209</v>
      </c>
      <c r="T162" s="43">
        <f t="shared" si="32"/>
        <v>17820</v>
      </c>
      <c r="U162" s="44">
        <f t="shared" si="33"/>
        <v>8910</v>
      </c>
      <c r="V162" s="44">
        <f t="shared" si="34"/>
        <v>8910</v>
      </c>
      <c r="W162" s="45">
        <f t="shared" si="35"/>
        <v>10692</v>
      </c>
      <c r="X162" s="45">
        <f t="shared" si="36"/>
        <v>7128</v>
      </c>
      <c r="Y162" s="46">
        <f t="shared" si="37"/>
        <v>14256</v>
      </c>
      <c r="Z162" s="46">
        <f t="shared" si="38"/>
        <v>3564</v>
      </c>
      <c r="AA162" s="26" t="s">
        <v>57</v>
      </c>
      <c r="AB162" s="25" t="s">
        <v>262</v>
      </c>
      <c r="AC162" s="25" t="s">
        <v>60</v>
      </c>
      <c r="AD162" s="26" t="s">
        <v>49</v>
      </c>
      <c r="AE162" s="8" t="s">
        <v>426</v>
      </c>
      <c r="AF162" s="8" t="s">
        <v>370</v>
      </c>
      <c r="AG162" s="17" t="str">
        <f t="shared" si="40"/>
        <v>110101</v>
      </c>
      <c r="AH162" s="8" t="s">
        <v>347</v>
      </c>
      <c r="AI162" s="8" t="s">
        <v>371</v>
      </c>
      <c r="BK162" s="20">
        <v>500</v>
      </c>
      <c r="BL162" s="21">
        <v>1</v>
      </c>
      <c r="BM162" s="20" t="s">
        <v>2560</v>
      </c>
    </row>
    <row r="163" spans="1:65" ht="33" customHeight="1" x14ac:dyDescent="0.25">
      <c r="A163" s="48">
        <v>160</v>
      </c>
      <c r="B163" s="28" t="s">
        <v>211</v>
      </c>
      <c r="C163" s="6" t="s">
        <v>223</v>
      </c>
      <c r="D163" s="5" t="s">
        <v>472</v>
      </c>
      <c r="E163" s="5" t="s">
        <v>442</v>
      </c>
      <c r="F163" s="79" t="str">
        <f t="shared" si="39"/>
        <v>직무법정</v>
      </c>
      <c r="G163" s="8" t="s">
        <v>372</v>
      </c>
      <c r="H163" s="17"/>
      <c r="I163" s="8" t="s">
        <v>551</v>
      </c>
      <c r="J163" s="24" t="s">
        <v>2208</v>
      </c>
      <c r="K163" s="47" t="s">
        <v>530</v>
      </c>
      <c r="L163" s="8" t="s">
        <v>197</v>
      </c>
      <c r="M163" s="17">
        <v>1</v>
      </c>
      <c r="N163" s="16">
        <v>4</v>
      </c>
      <c r="O163" s="16">
        <v>0</v>
      </c>
      <c r="P163" s="8">
        <v>4</v>
      </c>
      <c r="Q163" s="8">
        <v>40</v>
      </c>
      <c r="R163" s="8" t="s">
        <v>209</v>
      </c>
      <c r="S163" s="8" t="s">
        <v>209</v>
      </c>
      <c r="T163" s="43">
        <f t="shared" si="32"/>
        <v>11880</v>
      </c>
      <c r="U163" s="44">
        <f t="shared" si="33"/>
        <v>5940</v>
      </c>
      <c r="V163" s="44">
        <f t="shared" si="34"/>
        <v>5940</v>
      </c>
      <c r="W163" s="45">
        <f t="shared" si="35"/>
        <v>7128</v>
      </c>
      <c r="X163" s="45">
        <f t="shared" si="36"/>
        <v>4752</v>
      </c>
      <c r="Y163" s="46">
        <f t="shared" si="37"/>
        <v>9504</v>
      </c>
      <c r="Z163" s="46">
        <f t="shared" si="38"/>
        <v>2376</v>
      </c>
      <c r="AA163" s="26" t="s">
        <v>57</v>
      </c>
      <c r="AB163" s="25" t="s">
        <v>263</v>
      </c>
      <c r="AC163" s="25" t="s">
        <v>64</v>
      </c>
      <c r="AD163" s="26" t="s">
        <v>72</v>
      </c>
      <c r="AE163" s="8" t="s">
        <v>426</v>
      </c>
      <c r="AF163" s="8" t="s">
        <v>370</v>
      </c>
      <c r="AG163" s="17" t="str">
        <f t="shared" si="40"/>
        <v>110101</v>
      </c>
      <c r="AH163" s="8" t="s">
        <v>347</v>
      </c>
      <c r="AI163" s="8" t="s">
        <v>371</v>
      </c>
      <c r="BK163" s="20">
        <v>500</v>
      </c>
      <c r="BL163" s="21">
        <v>1</v>
      </c>
      <c r="BM163" s="20" t="s">
        <v>2560</v>
      </c>
    </row>
    <row r="164" spans="1:65" ht="33" customHeight="1" x14ac:dyDescent="0.3">
      <c r="A164" s="48">
        <v>161</v>
      </c>
      <c r="B164" s="28" t="s">
        <v>211</v>
      </c>
      <c r="C164" s="6" t="s">
        <v>223</v>
      </c>
      <c r="D164" s="6" t="s">
        <v>182</v>
      </c>
      <c r="E164" s="6" t="s">
        <v>182</v>
      </c>
      <c r="F164" s="20" t="str">
        <f t="shared" si="39"/>
        <v>일반직무</v>
      </c>
      <c r="G164" s="8" t="s">
        <v>372</v>
      </c>
      <c r="H164" s="17"/>
      <c r="I164" s="8" t="s">
        <v>540</v>
      </c>
      <c r="J164" s="24" t="s">
        <v>2209</v>
      </c>
      <c r="K164" s="47" t="s">
        <v>337</v>
      </c>
      <c r="L164" s="8" t="s">
        <v>191</v>
      </c>
      <c r="M164" s="17">
        <f>VLOOKUP(AG164,'조정계수 2026.02.01'!A:C,3,0)</f>
        <v>0.9</v>
      </c>
      <c r="N164" s="16">
        <v>20</v>
      </c>
      <c r="O164" s="16">
        <v>0</v>
      </c>
      <c r="P164" s="8">
        <v>20</v>
      </c>
      <c r="Q164" s="8">
        <v>40</v>
      </c>
      <c r="R164" s="21" t="s">
        <v>199</v>
      </c>
      <c r="S164" s="8" t="s">
        <v>209</v>
      </c>
      <c r="T164" s="43">
        <f t="shared" ref="T164:T170" si="41">IF(L164="A",6160,IF(L164="B",4180,IF(L164="C",2970,0)))*P164</f>
        <v>83600</v>
      </c>
      <c r="U164" s="44">
        <f t="shared" ref="U164:U195" si="42">T164-V164</f>
        <v>15884</v>
      </c>
      <c r="V164" s="44">
        <f t="shared" ref="V164:V170" si="43">ROUNDDOWN(IF(L164="A",6160,IF(L164="B",4180,IF(L164="C",2970,0)))*P164*M164*IF(F164="직무법정",0.5,IF(F164="외국어과정",0.5,0.9)),0)</f>
        <v>67716</v>
      </c>
      <c r="W164" s="45">
        <f t="shared" ref="W164:W195" si="44">T164-X164</f>
        <v>23408</v>
      </c>
      <c r="X164" s="45">
        <f t="shared" ref="X164:X170" si="45">ROUNDDOWN(IF(L164="A",6160,IF(L164="B",4180,IF(L164="C",2970,0)))*P164*M164*IF(F164="직무법정",0.4,IF(F164="외국어과정",0.4,0.8)),0)</f>
        <v>60192</v>
      </c>
      <c r="Y164" s="46">
        <f t="shared" ref="Y164:Y195" si="46">T164-Z164</f>
        <v>53504</v>
      </c>
      <c r="Z164" s="46">
        <f t="shared" ref="Z164:Z170" si="47">ROUNDDOWN(IF(L164="A",6160,IF(L164="B",4180,IF(L164="C",2970,0)))*P164*M164*IF(F164="직무법정",0.2,IF(F164="외국어과정",0.2,0.4)),0)</f>
        <v>30096</v>
      </c>
      <c r="AA164" s="26" t="s">
        <v>12</v>
      </c>
      <c r="AB164" s="26" t="s">
        <v>20</v>
      </c>
      <c r="AC164" s="26" t="s">
        <v>150</v>
      </c>
      <c r="AD164" s="26" t="s">
        <v>1</v>
      </c>
      <c r="AE164" s="8" t="s">
        <v>426</v>
      </c>
      <c r="AF164" s="8" t="s">
        <v>247</v>
      </c>
      <c r="AG164" s="17" t="str">
        <f t="shared" si="40"/>
        <v>060202</v>
      </c>
      <c r="AH164" s="8" t="s">
        <v>351</v>
      </c>
      <c r="AI164" s="8" t="s">
        <v>371</v>
      </c>
      <c r="BK164" s="20">
        <v>1000</v>
      </c>
      <c r="BL164" s="21">
        <v>2</v>
      </c>
      <c r="BM164" s="20" t="s">
        <v>2448</v>
      </c>
    </row>
    <row r="165" spans="1:65" ht="33" customHeight="1" x14ac:dyDescent="0.25">
      <c r="A165" s="48">
        <v>162</v>
      </c>
      <c r="B165" s="28" t="s">
        <v>211</v>
      </c>
      <c r="C165" s="6" t="s">
        <v>223</v>
      </c>
      <c r="D165" s="5" t="s">
        <v>435</v>
      </c>
      <c r="E165" s="5" t="s">
        <v>455</v>
      </c>
      <c r="F165" s="20" t="str">
        <f t="shared" si="39"/>
        <v>일반직무</v>
      </c>
      <c r="G165" s="8" t="s">
        <v>372</v>
      </c>
      <c r="H165" s="17"/>
      <c r="I165" s="8" t="s">
        <v>536</v>
      </c>
      <c r="J165" s="24" t="s">
        <v>2275</v>
      </c>
      <c r="K165" s="47" t="s">
        <v>2272</v>
      </c>
      <c r="L165" s="8" t="s">
        <v>191</v>
      </c>
      <c r="M165" s="17">
        <f>VLOOKUP(AG165,'조정계수 2026.02.01'!A:C,3,0)</f>
        <v>0.8</v>
      </c>
      <c r="N165" s="16">
        <v>25</v>
      </c>
      <c r="O165" s="16">
        <v>1</v>
      </c>
      <c r="P165" s="8">
        <v>26</v>
      </c>
      <c r="Q165" s="8">
        <v>40</v>
      </c>
      <c r="R165" s="21" t="s">
        <v>199</v>
      </c>
      <c r="S165" s="8" t="s">
        <v>209</v>
      </c>
      <c r="T165" s="43">
        <f t="shared" si="41"/>
        <v>108680</v>
      </c>
      <c r="U165" s="44">
        <f t="shared" si="42"/>
        <v>30431</v>
      </c>
      <c r="V165" s="44">
        <f t="shared" si="43"/>
        <v>78249</v>
      </c>
      <c r="W165" s="45">
        <f t="shared" si="44"/>
        <v>39125</v>
      </c>
      <c r="X165" s="45">
        <f t="shared" si="45"/>
        <v>69555</v>
      </c>
      <c r="Y165" s="46">
        <f t="shared" si="46"/>
        <v>73903</v>
      </c>
      <c r="Z165" s="46">
        <f t="shared" si="47"/>
        <v>34777</v>
      </c>
      <c r="AA165" s="25" t="s">
        <v>62</v>
      </c>
      <c r="AB165" s="25" t="s">
        <v>137</v>
      </c>
      <c r="AC165" s="25" t="s">
        <v>380</v>
      </c>
      <c r="AD165" s="25" t="s">
        <v>32</v>
      </c>
      <c r="AE165" s="8" t="s">
        <v>425</v>
      </c>
      <c r="AF165" s="8" t="s">
        <v>240</v>
      </c>
      <c r="AG165" s="17" t="str">
        <f t="shared" si="40"/>
        <v>060102</v>
      </c>
      <c r="AH165" s="8" t="s">
        <v>319</v>
      </c>
      <c r="AI165" s="8" t="s">
        <v>371</v>
      </c>
      <c r="BK165" s="20">
        <v>3000</v>
      </c>
      <c r="BL165" s="21">
        <v>6</v>
      </c>
      <c r="BM165" s="20" t="s">
        <v>2542</v>
      </c>
    </row>
    <row r="166" spans="1:65" ht="33" customHeight="1" x14ac:dyDescent="0.3">
      <c r="A166" s="48">
        <v>163</v>
      </c>
      <c r="B166" s="28" t="s">
        <v>211</v>
      </c>
      <c r="C166" s="6" t="s">
        <v>223</v>
      </c>
      <c r="D166" s="6" t="s">
        <v>473</v>
      </c>
      <c r="E166" s="6" t="s">
        <v>450</v>
      </c>
      <c r="F166" s="20" t="str">
        <f t="shared" si="39"/>
        <v>일반직무</v>
      </c>
      <c r="G166" s="8" t="s">
        <v>350</v>
      </c>
      <c r="H166" s="17" t="s">
        <v>219</v>
      </c>
      <c r="I166" s="8" t="s">
        <v>548</v>
      </c>
      <c r="J166" s="22" t="s">
        <v>2625</v>
      </c>
      <c r="K166" s="47" t="s">
        <v>569</v>
      </c>
      <c r="L166" s="8" t="s">
        <v>191</v>
      </c>
      <c r="M166" s="17">
        <f>VLOOKUP(AG166,'조정계수 2026.02.01'!A:C,3,0)</f>
        <v>0.8</v>
      </c>
      <c r="N166" s="16">
        <v>19</v>
      </c>
      <c r="O166" s="16">
        <v>1</v>
      </c>
      <c r="P166" s="8">
        <v>20</v>
      </c>
      <c r="Q166" s="8">
        <v>40</v>
      </c>
      <c r="R166" s="21" t="s">
        <v>199</v>
      </c>
      <c r="S166" s="8" t="s">
        <v>209</v>
      </c>
      <c r="T166" s="43">
        <f t="shared" si="41"/>
        <v>83600</v>
      </c>
      <c r="U166" s="44">
        <f t="shared" si="42"/>
        <v>23408</v>
      </c>
      <c r="V166" s="44">
        <f t="shared" si="43"/>
        <v>60192</v>
      </c>
      <c r="W166" s="45">
        <f t="shared" si="44"/>
        <v>30096</v>
      </c>
      <c r="X166" s="45">
        <f t="shared" si="45"/>
        <v>53504</v>
      </c>
      <c r="Y166" s="46">
        <f t="shared" si="46"/>
        <v>56848</v>
      </c>
      <c r="Z166" s="46">
        <f t="shared" si="47"/>
        <v>26752</v>
      </c>
      <c r="AA166" s="26" t="s">
        <v>81</v>
      </c>
      <c r="AB166" s="26" t="s">
        <v>36</v>
      </c>
      <c r="AC166" s="26" t="s">
        <v>24</v>
      </c>
      <c r="AD166" s="26" t="s">
        <v>152</v>
      </c>
      <c r="AE166" s="8" t="s">
        <v>426</v>
      </c>
      <c r="AF166" s="8" t="s">
        <v>332</v>
      </c>
      <c r="AG166" s="17" t="str">
        <f t="shared" si="40"/>
        <v>200107</v>
      </c>
      <c r="AH166" s="8" t="s">
        <v>259</v>
      </c>
      <c r="AI166" s="130">
        <v>46484</v>
      </c>
      <c r="BK166" s="20">
        <v>2000</v>
      </c>
      <c r="BL166" s="21">
        <v>4</v>
      </c>
      <c r="BM166" s="20" t="s">
        <v>2533</v>
      </c>
    </row>
    <row r="167" spans="1:65" ht="33" customHeight="1" x14ac:dyDescent="0.3">
      <c r="A167" s="48">
        <v>164</v>
      </c>
      <c r="B167" s="28" t="s">
        <v>211</v>
      </c>
      <c r="C167" s="6" t="s">
        <v>223</v>
      </c>
      <c r="D167" s="6" t="s">
        <v>437</v>
      </c>
      <c r="E167" s="6" t="s">
        <v>214</v>
      </c>
      <c r="F167" s="20" t="str">
        <f t="shared" si="39"/>
        <v>일반직무</v>
      </c>
      <c r="G167" s="8" t="s">
        <v>350</v>
      </c>
      <c r="H167" s="17" t="s">
        <v>219</v>
      </c>
      <c r="I167" s="8" t="s">
        <v>550</v>
      </c>
      <c r="J167" s="22" t="s">
        <v>2626</v>
      </c>
      <c r="K167" s="47" t="s">
        <v>2627</v>
      </c>
      <c r="L167" s="8" t="s">
        <v>191</v>
      </c>
      <c r="M167" s="17">
        <f>VLOOKUP(AG167,'조정계수 2026.02.01'!A:C,3,0)</f>
        <v>0.9</v>
      </c>
      <c r="N167" s="16">
        <v>19</v>
      </c>
      <c r="O167" s="16">
        <v>1</v>
      </c>
      <c r="P167" s="8">
        <v>20</v>
      </c>
      <c r="Q167" s="8">
        <v>40</v>
      </c>
      <c r="R167" s="21" t="s">
        <v>199</v>
      </c>
      <c r="S167" s="8" t="s">
        <v>209</v>
      </c>
      <c r="T167" s="43">
        <f t="shared" si="41"/>
        <v>83600</v>
      </c>
      <c r="U167" s="44">
        <f t="shared" si="42"/>
        <v>15884</v>
      </c>
      <c r="V167" s="44">
        <f t="shared" si="43"/>
        <v>67716</v>
      </c>
      <c r="W167" s="45">
        <f t="shared" si="44"/>
        <v>23408</v>
      </c>
      <c r="X167" s="45">
        <f t="shared" si="45"/>
        <v>60192</v>
      </c>
      <c r="Y167" s="46">
        <f t="shared" si="46"/>
        <v>53504</v>
      </c>
      <c r="Z167" s="46">
        <f t="shared" si="47"/>
        <v>30096</v>
      </c>
      <c r="AA167" s="21" t="s">
        <v>81</v>
      </c>
      <c r="AB167" s="21" t="s">
        <v>270</v>
      </c>
      <c r="AC167" s="21" t="s">
        <v>44</v>
      </c>
      <c r="AD167" s="21" t="s">
        <v>59</v>
      </c>
      <c r="AE167" s="8" t="s">
        <v>426</v>
      </c>
      <c r="AF167" s="8" t="s">
        <v>246</v>
      </c>
      <c r="AG167" s="17" t="str">
        <f t="shared" si="40"/>
        <v>050102</v>
      </c>
      <c r="AH167" s="8" t="s">
        <v>256</v>
      </c>
      <c r="AI167" s="130">
        <v>46484</v>
      </c>
      <c r="BK167" s="20">
        <v>2000</v>
      </c>
      <c r="BL167" s="21">
        <v>4</v>
      </c>
      <c r="BM167" s="20" t="s">
        <v>2544</v>
      </c>
    </row>
    <row r="168" spans="1:65" ht="33" customHeight="1" x14ac:dyDescent="0.3">
      <c r="A168" s="48">
        <v>165</v>
      </c>
      <c r="B168" s="28" t="s">
        <v>211</v>
      </c>
      <c r="C168" s="6" t="s">
        <v>223</v>
      </c>
      <c r="D168" s="6" t="s">
        <v>458</v>
      </c>
      <c r="E168" s="6" t="s">
        <v>469</v>
      </c>
      <c r="F168" s="20" t="str">
        <f t="shared" si="39"/>
        <v>일반직무</v>
      </c>
      <c r="G168" s="8" t="s">
        <v>350</v>
      </c>
      <c r="H168" s="67" t="s">
        <v>215</v>
      </c>
      <c r="I168" s="8" t="s">
        <v>537</v>
      </c>
      <c r="J168" s="22" t="s">
        <v>143</v>
      </c>
      <c r="K168" s="47" t="s">
        <v>570</v>
      </c>
      <c r="L168" s="8" t="s">
        <v>206</v>
      </c>
      <c r="M168" s="50">
        <v>1</v>
      </c>
      <c r="N168" s="16">
        <v>19</v>
      </c>
      <c r="O168" s="16">
        <v>1</v>
      </c>
      <c r="P168" s="8">
        <v>20</v>
      </c>
      <c r="Q168" s="8">
        <v>40</v>
      </c>
      <c r="R168" s="21" t="s">
        <v>199</v>
      </c>
      <c r="S168" s="8" t="s">
        <v>209</v>
      </c>
      <c r="T168" s="43">
        <f t="shared" si="41"/>
        <v>123200</v>
      </c>
      <c r="U168" s="44">
        <f t="shared" si="42"/>
        <v>12320</v>
      </c>
      <c r="V168" s="44">
        <f t="shared" si="43"/>
        <v>110880</v>
      </c>
      <c r="W168" s="45">
        <f t="shared" si="44"/>
        <v>24640</v>
      </c>
      <c r="X168" s="45">
        <f t="shared" si="45"/>
        <v>98560</v>
      </c>
      <c r="Y168" s="46">
        <f t="shared" si="46"/>
        <v>73920</v>
      </c>
      <c r="Z168" s="46">
        <f t="shared" si="47"/>
        <v>49280</v>
      </c>
      <c r="AA168" s="26" t="s">
        <v>52</v>
      </c>
      <c r="AB168" s="26" t="s">
        <v>389</v>
      </c>
      <c r="AC168" s="26" t="s">
        <v>34</v>
      </c>
      <c r="AD168" s="26" t="s">
        <v>119</v>
      </c>
      <c r="AE168" s="8" t="s">
        <v>426</v>
      </c>
      <c r="AF168" s="8" t="s">
        <v>258</v>
      </c>
      <c r="AG168" s="17" t="str">
        <f t="shared" si="40"/>
        <v>020101</v>
      </c>
      <c r="AH168" s="8" t="s">
        <v>326</v>
      </c>
      <c r="AI168" s="130">
        <v>46484</v>
      </c>
      <c r="BK168" s="20">
        <v>2500</v>
      </c>
      <c r="BL168" s="21">
        <v>5</v>
      </c>
      <c r="BM168" s="20" t="s">
        <v>2561</v>
      </c>
    </row>
    <row r="169" spans="1:65" ht="33" customHeight="1" x14ac:dyDescent="0.3">
      <c r="A169" s="48">
        <v>167</v>
      </c>
      <c r="B169" s="28" t="s">
        <v>211</v>
      </c>
      <c r="C169" s="6" t="s">
        <v>223</v>
      </c>
      <c r="D169" s="6" t="s">
        <v>473</v>
      </c>
      <c r="E169" s="6" t="s">
        <v>450</v>
      </c>
      <c r="F169" s="20" t="str">
        <f t="shared" si="39"/>
        <v>NCS과정</v>
      </c>
      <c r="G169" s="8" t="s">
        <v>353</v>
      </c>
      <c r="H169" s="17"/>
      <c r="I169" s="8" t="s">
        <v>552</v>
      </c>
      <c r="J169" s="22" t="s">
        <v>2286</v>
      </c>
      <c r="K169" s="47" t="s">
        <v>338</v>
      </c>
      <c r="L169" s="8" t="s">
        <v>191</v>
      </c>
      <c r="M169" s="50">
        <v>1</v>
      </c>
      <c r="N169" s="16">
        <v>30</v>
      </c>
      <c r="O169" s="16">
        <v>0</v>
      </c>
      <c r="P169" s="8">
        <v>30</v>
      </c>
      <c r="Q169" s="8">
        <v>40</v>
      </c>
      <c r="R169" s="21" t="s">
        <v>199</v>
      </c>
      <c r="S169" s="8" t="s">
        <v>209</v>
      </c>
      <c r="T169" s="43">
        <f t="shared" si="41"/>
        <v>125400</v>
      </c>
      <c r="U169" s="44">
        <f t="shared" si="42"/>
        <v>12540</v>
      </c>
      <c r="V169" s="44">
        <f t="shared" si="43"/>
        <v>112860</v>
      </c>
      <c r="W169" s="45">
        <f t="shared" si="44"/>
        <v>25080</v>
      </c>
      <c r="X169" s="45">
        <f t="shared" si="45"/>
        <v>100320</v>
      </c>
      <c r="Y169" s="46">
        <f t="shared" si="46"/>
        <v>75240</v>
      </c>
      <c r="Z169" s="46">
        <f t="shared" si="47"/>
        <v>50160</v>
      </c>
      <c r="AA169" s="26" t="s">
        <v>28</v>
      </c>
      <c r="AB169" s="26" t="s">
        <v>83</v>
      </c>
      <c r="AC169" s="26" t="s">
        <v>27</v>
      </c>
      <c r="AD169" s="26" t="s">
        <v>291</v>
      </c>
      <c r="AE169" s="8" t="s">
        <v>425</v>
      </c>
      <c r="AF169" s="8" t="s">
        <v>248</v>
      </c>
      <c r="AG169" s="17" t="str">
        <f t="shared" ref="AG169:AG200" si="48">LEFT(AF169,6)</f>
        <v>200105</v>
      </c>
      <c r="AH169" s="8" t="s">
        <v>356</v>
      </c>
      <c r="AI169" s="130">
        <v>46439</v>
      </c>
      <c r="BK169" s="20">
        <v>500</v>
      </c>
      <c r="BL169" s="21">
        <v>1</v>
      </c>
      <c r="BM169" s="20" t="s">
        <v>2562</v>
      </c>
    </row>
    <row r="170" spans="1:65" ht="33" customHeight="1" x14ac:dyDescent="0.25">
      <c r="A170" s="48">
        <v>168</v>
      </c>
      <c r="B170" s="28" t="s">
        <v>211</v>
      </c>
      <c r="C170" s="5" t="s">
        <v>223</v>
      </c>
      <c r="D170" s="5" t="s">
        <v>437</v>
      </c>
      <c r="E170" s="5" t="s">
        <v>184</v>
      </c>
      <c r="F170" s="20" t="str">
        <f t="shared" si="39"/>
        <v>NCS과정</v>
      </c>
      <c r="G170" s="8" t="s">
        <v>353</v>
      </c>
      <c r="H170" s="17"/>
      <c r="I170" s="8" t="s">
        <v>566</v>
      </c>
      <c r="J170" s="22" t="s">
        <v>2289</v>
      </c>
      <c r="K170" s="47" t="s">
        <v>384</v>
      </c>
      <c r="L170" s="8" t="s">
        <v>191</v>
      </c>
      <c r="M170" s="50">
        <v>1</v>
      </c>
      <c r="N170" s="16">
        <v>30</v>
      </c>
      <c r="O170" s="16">
        <v>0</v>
      </c>
      <c r="P170" s="8">
        <v>30</v>
      </c>
      <c r="Q170" s="8">
        <v>40</v>
      </c>
      <c r="R170" s="21" t="s">
        <v>199</v>
      </c>
      <c r="S170" s="8" t="s">
        <v>209</v>
      </c>
      <c r="T170" s="43">
        <f t="shared" si="41"/>
        <v>125400</v>
      </c>
      <c r="U170" s="44">
        <f t="shared" si="42"/>
        <v>12540</v>
      </c>
      <c r="V170" s="44">
        <f t="shared" si="43"/>
        <v>112860</v>
      </c>
      <c r="W170" s="45">
        <f t="shared" si="44"/>
        <v>25080</v>
      </c>
      <c r="X170" s="45">
        <f t="shared" si="45"/>
        <v>100320</v>
      </c>
      <c r="Y170" s="46">
        <f t="shared" si="46"/>
        <v>75240</v>
      </c>
      <c r="Z170" s="46">
        <f t="shared" si="47"/>
        <v>50160</v>
      </c>
      <c r="AA170" s="25" t="s">
        <v>3</v>
      </c>
      <c r="AB170" s="25" t="s">
        <v>102</v>
      </c>
      <c r="AC170" s="25" t="s">
        <v>304</v>
      </c>
      <c r="AD170" s="25" t="s">
        <v>280</v>
      </c>
      <c r="AE170" s="8" t="s">
        <v>425</v>
      </c>
      <c r="AF170" s="8" t="s">
        <v>127</v>
      </c>
      <c r="AG170" s="17" t="str">
        <f t="shared" si="48"/>
        <v>200303</v>
      </c>
      <c r="AH170" s="8" t="s">
        <v>357</v>
      </c>
      <c r="AI170" s="130">
        <v>46439</v>
      </c>
      <c r="BK170" s="20">
        <v>500</v>
      </c>
      <c r="BL170" s="21">
        <v>1</v>
      </c>
      <c r="BM170" s="20" t="s">
        <v>2497</v>
      </c>
    </row>
    <row r="171" spans="1:65" ht="33" customHeight="1" x14ac:dyDescent="0.3">
      <c r="G171" s="9"/>
      <c r="H171" s="9"/>
      <c r="L171" s="9"/>
      <c r="M171" s="9"/>
      <c r="N171" s="12"/>
      <c r="O171" s="12"/>
      <c r="P171" s="12"/>
      <c r="Q171" s="12"/>
      <c r="R171" s="12"/>
      <c r="T171" s="33"/>
      <c r="U171" s="33"/>
      <c r="V171" s="33"/>
      <c r="W171" s="33"/>
      <c r="X171" s="33"/>
      <c r="Y171" s="33"/>
      <c r="Z171" s="33"/>
      <c r="AA171" s="15"/>
      <c r="AB171" s="15"/>
      <c r="AC171" s="15"/>
      <c r="AD171" s="15"/>
      <c r="AE171" s="10"/>
      <c r="AF171" s="9"/>
      <c r="AG171" s="18"/>
      <c r="AH171" s="11"/>
      <c r="AI171" s="11"/>
    </row>
    <row r="172" spans="1:65" ht="33" customHeight="1" x14ac:dyDescent="0.3">
      <c r="G172" s="9"/>
      <c r="H172" s="9"/>
      <c r="L172" s="9"/>
      <c r="M172" s="9"/>
      <c r="N172" s="12"/>
      <c r="O172" s="12"/>
      <c r="P172" s="12"/>
      <c r="Q172" s="12"/>
      <c r="R172" s="12"/>
      <c r="T172" s="33"/>
      <c r="U172" s="33"/>
      <c r="V172" s="33"/>
      <c r="W172" s="33"/>
      <c r="X172" s="33"/>
      <c r="Y172" s="33"/>
      <c r="Z172" s="33"/>
      <c r="AA172" s="15"/>
      <c r="AB172" s="15"/>
      <c r="AC172" s="15"/>
      <c r="AD172" s="15"/>
      <c r="AE172" s="10"/>
      <c r="AF172" s="9"/>
      <c r="AG172" s="18"/>
      <c r="AH172" s="11"/>
      <c r="AI172" s="11"/>
    </row>
    <row r="173" spans="1:65" ht="33" customHeight="1" x14ac:dyDescent="0.3">
      <c r="G173" s="9"/>
      <c r="H173" s="9"/>
      <c r="L173" s="9"/>
      <c r="M173" s="9"/>
      <c r="N173" s="12"/>
      <c r="O173" s="12"/>
      <c r="P173" s="12"/>
      <c r="Q173" s="12"/>
      <c r="R173" s="12"/>
      <c r="T173" s="33"/>
      <c r="U173" s="33"/>
      <c r="V173" s="33"/>
      <c r="W173" s="33"/>
      <c r="X173" s="33"/>
      <c r="Y173" s="33"/>
      <c r="Z173" s="33"/>
      <c r="AE173" s="10"/>
      <c r="AF173" s="9"/>
      <c r="AG173" s="18"/>
      <c r="AH173" s="11"/>
      <c r="AI173" s="11"/>
    </row>
    <row r="174" spans="1:65" ht="33" customHeight="1" x14ac:dyDescent="0.3">
      <c r="G174" s="9"/>
      <c r="H174" s="9"/>
      <c r="L174" s="9"/>
      <c r="M174" s="9"/>
      <c r="N174" s="12"/>
      <c r="O174" s="12"/>
      <c r="P174" s="12"/>
      <c r="Q174" s="12"/>
      <c r="R174" s="12"/>
      <c r="T174" s="33"/>
      <c r="U174" s="33"/>
      <c r="V174" s="33"/>
      <c r="W174" s="33"/>
      <c r="X174" s="33"/>
      <c r="Y174" s="33"/>
      <c r="Z174" s="33"/>
      <c r="AE174" s="10"/>
      <c r="AF174" s="9"/>
      <c r="AG174" s="18"/>
      <c r="AH174" s="11"/>
      <c r="AI174" s="11"/>
    </row>
    <row r="175" spans="1:65" ht="33" customHeight="1" x14ac:dyDescent="0.3">
      <c r="G175" s="9"/>
      <c r="H175" s="9"/>
      <c r="L175" s="9"/>
      <c r="M175" s="9"/>
      <c r="N175" s="12"/>
      <c r="O175" s="12"/>
      <c r="P175" s="12"/>
      <c r="Q175" s="12"/>
      <c r="R175" s="12"/>
      <c r="T175" s="33"/>
      <c r="U175" s="33"/>
      <c r="V175" s="33"/>
      <c r="W175" s="33"/>
      <c r="X175" s="33"/>
      <c r="Y175" s="33"/>
      <c r="Z175" s="33"/>
      <c r="AE175" s="10"/>
      <c r="AF175" s="9"/>
      <c r="AG175" s="18"/>
      <c r="AH175" s="11"/>
      <c r="AI175" s="11"/>
    </row>
    <row r="176" spans="1:65" ht="33" customHeight="1" x14ac:dyDescent="0.3">
      <c r="G176" s="9"/>
      <c r="H176" s="9"/>
      <c r="L176" s="9"/>
      <c r="M176" s="9"/>
      <c r="N176" s="12"/>
      <c r="O176" s="12"/>
      <c r="P176" s="12"/>
      <c r="Q176" s="12"/>
      <c r="R176" s="12"/>
      <c r="T176" s="33"/>
      <c r="U176" s="33"/>
      <c r="V176" s="33"/>
      <c r="W176" s="33"/>
      <c r="X176" s="33"/>
      <c r="Y176" s="33"/>
      <c r="Z176" s="33"/>
      <c r="AE176" s="10"/>
      <c r="AF176" s="9"/>
      <c r="AG176" s="18"/>
      <c r="AH176" s="11"/>
      <c r="AI176" s="11"/>
    </row>
    <row r="177" spans="7:35" ht="33" customHeight="1" x14ac:dyDescent="0.3">
      <c r="G177" s="9"/>
      <c r="H177" s="9"/>
      <c r="L177" s="9"/>
      <c r="M177" s="9"/>
      <c r="N177" s="12"/>
      <c r="O177" s="12"/>
      <c r="P177" s="12"/>
      <c r="Q177" s="12"/>
      <c r="R177" s="12"/>
      <c r="T177" s="33"/>
      <c r="U177" s="33"/>
      <c r="V177" s="33"/>
      <c r="W177" s="33"/>
      <c r="X177" s="33"/>
      <c r="Y177" s="33"/>
      <c r="Z177" s="33"/>
      <c r="AE177" s="10"/>
      <c r="AF177" s="9"/>
      <c r="AG177" s="18"/>
      <c r="AH177" s="11"/>
      <c r="AI177" s="11"/>
    </row>
    <row r="178" spans="7:35" ht="33" customHeight="1" x14ac:dyDescent="0.3">
      <c r="G178" s="9"/>
      <c r="H178" s="9"/>
      <c r="L178" s="9"/>
      <c r="M178" s="9"/>
      <c r="N178" s="12"/>
      <c r="O178" s="12"/>
      <c r="P178" s="12"/>
      <c r="Q178" s="12"/>
      <c r="R178" s="12"/>
      <c r="T178" s="33"/>
      <c r="U178" s="33"/>
      <c r="V178" s="33"/>
      <c r="W178" s="33"/>
      <c r="X178" s="33"/>
      <c r="Y178" s="33"/>
      <c r="Z178" s="33"/>
      <c r="AE178" s="10"/>
      <c r="AF178" s="9"/>
      <c r="AG178" s="18"/>
      <c r="AH178" s="11"/>
      <c r="AI178" s="11"/>
    </row>
    <row r="179" spans="7:35" ht="33" customHeight="1" x14ac:dyDescent="0.3">
      <c r="G179" s="9"/>
      <c r="H179" s="9"/>
      <c r="L179" s="9"/>
      <c r="M179" s="9"/>
      <c r="N179" s="12"/>
      <c r="O179" s="12"/>
      <c r="P179" s="12"/>
      <c r="Q179" s="12"/>
      <c r="R179" s="12"/>
      <c r="T179" s="33"/>
      <c r="U179" s="33"/>
      <c r="V179" s="33"/>
      <c r="W179" s="33"/>
      <c r="X179" s="33"/>
      <c r="Y179" s="33"/>
      <c r="Z179" s="33"/>
      <c r="AE179" s="10"/>
      <c r="AF179" s="9"/>
      <c r="AG179" s="18"/>
      <c r="AH179" s="11"/>
      <c r="AI179" s="11"/>
    </row>
    <row r="180" spans="7:35" ht="33" customHeight="1" x14ac:dyDescent="0.3">
      <c r="G180" s="9"/>
      <c r="H180" s="9"/>
      <c r="L180" s="9"/>
      <c r="M180" s="9"/>
      <c r="N180" s="12"/>
      <c r="O180" s="12"/>
      <c r="P180" s="12"/>
      <c r="Q180" s="12"/>
      <c r="R180" s="12"/>
      <c r="T180" s="33"/>
      <c r="U180" s="33"/>
      <c r="V180" s="33"/>
      <c r="W180" s="33"/>
      <c r="X180" s="33"/>
      <c r="Y180" s="33"/>
      <c r="Z180" s="33"/>
      <c r="AE180" s="10"/>
      <c r="AF180" s="9"/>
      <c r="AG180" s="18"/>
      <c r="AH180" s="11"/>
      <c r="AI180" s="11"/>
    </row>
    <row r="181" spans="7:35" ht="33" customHeight="1" x14ac:dyDescent="0.3">
      <c r="G181" s="9"/>
      <c r="H181" s="9"/>
      <c r="L181" s="9"/>
      <c r="M181" s="9"/>
      <c r="N181" s="12"/>
      <c r="O181" s="12"/>
      <c r="P181" s="12"/>
      <c r="Q181" s="12"/>
      <c r="R181" s="12"/>
      <c r="T181" s="33"/>
      <c r="U181" s="33"/>
      <c r="V181" s="33"/>
      <c r="W181" s="33"/>
      <c r="X181" s="33"/>
      <c r="Y181" s="33"/>
      <c r="Z181" s="33"/>
      <c r="AE181" s="10"/>
      <c r="AF181" s="9"/>
      <c r="AG181" s="18"/>
      <c r="AH181" s="11"/>
      <c r="AI181" s="11"/>
    </row>
    <row r="182" spans="7:35" ht="33" customHeight="1" x14ac:dyDescent="0.3">
      <c r="G182" s="9"/>
      <c r="H182" s="9"/>
      <c r="L182" s="9"/>
      <c r="M182" s="9"/>
      <c r="N182" s="12"/>
      <c r="O182" s="12"/>
      <c r="P182" s="12"/>
      <c r="Q182" s="12"/>
      <c r="R182" s="12"/>
      <c r="T182" s="33"/>
      <c r="U182" s="33"/>
      <c r="V182" s="33"/>
      <c r="W182" s="33"/>
      <c r="X182" s="33"/>
      <c r="Y182" s="33"/>
      <c r="Z182" s="33"/>
      <c r="AE182" s="10"/>
      <c r="AF182" s="9"/>
      <c r="AG182" s="18"/>
      <c r="AH182" s="11"/>
      <c r="AI182" s="11"/>
    </row>
    <row r="183" spans="7:35" ht="33" customHeight="1" x14ac:dyDescent="0.3">
      <c r="G183" s="9"/>
      <c r="H183" s="9"/>
      <c r="L183" s="9"/>
      <c r="M183" s="9"/>
      <c r="N183" s="12"/>
      <c r="O183" s="12"/>
      <c r="P183" s="12"/>
      <c r="Q183" s="12"/>
      <c r="R183" s="12"/>
      <c r="T183" s="33"/>
      <c r="U183" s="33"/>
      <c r="V183" s="33"/>
      <c r="W183" s="33"/>
      <c r="X183" s="33"/>
      <c r="Y183" s="33"/>
      <c r="Z183" s="33"/>
      <c r="AE183" s="10"/>
      <c r="AF183" s="9"/>
      <c r="AG183" s="18"/>
      <c r="AH183" s="11"/>
      <c r="AI183" s="11"/>
    </row>
    <row r="184" spans="7:35" ht="33" customHeight="1" x14ac:dyDescent="0.3">
      <c r="G184" s="9"/>
      <c r="H184" s="9"/>
      <c r="L184" s="9"/>
      <c r="M184" s="9"/>
      <c r="N184" s="12"/>
      <c r="O184" s="12"/>
      <c r="P184" s="12"/>
      <c r="Q184" s="12"/>
      <c r="R184" s="12"/>
      <c r="T184" s="33"/>
      <c r="U184" s="33"/>
      <c r="V184" s="33"/>
      <c r="W184" s="33"/>
      <c r="X184" s="33"/>
      <c r="Y184" s="33"/>
      <c r="Z184" s="33"/>
      <c r="AE184" s="10"/>
      <c r="AF184" s="9"/>
      <c r="AG184" s="18"/>
      <c r="AH184" s="11"/>
      <c r="AI184" s="11"/>
    </row>
    <row r="185" spans="7:35" ht="33" customHeight="1" x14ac:dyDescent="0.3">
      <c r="G185" s="9"/>
      <c r="H185" s="9"/>
      <c r="L185" s="9"/>
      <c r="M185" s="9"/>
      <c r="N185" s="12"/>
      <c r="O185" s="12"/>
      <c r="P185" s="12"/>
      <c r="Q185" s="12"/>
      <c r="R185" s="12"/>
      <c r="T185" s="33"/>
      <c r="U185" s="33"/>
      <c r="V185" s="33"/>
      <c r="W185" s="33"/>
      <c r="X185" s="33"/>
      <c r="Y185" s="33"/>
      <c r="Z185" s="33"/>
      <c r="AE185" s="10"/>
      <c r="AF185" s="9"/>
      <c r="AG185" s="18"/>
      <c r="AH185" s="11"/>
      <c r="AI185" s="11"/>
    </row>
    <row r="186" spans="7:35" ht="33" customHeight="1" x14ac:dyDescent="0.3">
      <c r="G186" s="9"/>
      <c r="H186" s="9"/>
      <c r="L186" s="9"/>
      <c r="M186" s="9"/>
      <c r="N186" s="12"/>
      <c r="O186" s="12"/>
      <c r="P186" s="12"/>
      <c r="Q186" s="12"/>
      <c r="R186" s="12"/>
      <c r="T186" s="33"/>
      <c r="U186" s="33"/>
      <c r="V186" s="33"/>
      <c r="W186" s="33"/>
      <c r="X186" s="33"/>
      <c r="Y186" s="33"/>
      <c r="Z186" s="33"/>
      <c r="AE186" s="10"/>
      <c r="AF186" s="9"/>
      <c r="AG186" s="18"/>
      <c r="AH186" s="11"/>
      <c r="AI186" s="11"/>
    </row>
    <row r="187" spans="7:35" ht="33" customHeight="1" x14ac:dyDescent="0.3">
      <c r="G187" s="9"/>
      <c r="H187" s="9"/>
      <c r="L187" s="9"/>
      <c r="M187" s="9"/>
      <c r="N187" s="12"/>
      <c r="O187" s="12"/>
      <c r="P187" s="12"/>
      <c r="Q187" s="12"/>
      <c r="R187" s="12"/>
      <c r="T187" s="33"/>
      <c r="U187" s="33"/>
      <c r="V187" s="33"/>
      <c r="W187" s="33"/>
      <c r="X187" s="33"/>
      <c r="Y187" s="33"/>
      <c r="Z187" s="33"/>
      <c r="AE187" s="10"/>
      <c r="AF187" s="9"/>
      <c r="AG187" s="18"/>
      <c r="AH187" s="11"/>
      <c r="AI187" s="11"/>
    </row>
    <row r="188" spans="7:35" ht="33" customHeight="1" x14ac:dyDescent="0.3">
      <c r="G188" s="9"/>
      <c r="H188" s="9"/>
      <c r="L188" s="9"/>
      <c r="M188" s="9"/>
      <c r="N188" s="12"/>
      <c r="O188" s="12"/>
      <c r="P188" s="12"/>
      <c r="Q188" s="12"/>
      <c r="R188" s="12"/>
      <c r="T188" s="33"/>
      <c r="U188" s="33"/>
      <c r="V188" s="33"/>
      <c r="W188" s="33"/>
      <c r="X188" s="33"/>
      <c r="Y188" s="33"/>
      <c r="Z188" s="33"/>
      <c r="AE188" s="10"/>
      <c r="AF188" s="9"/>
      <c r="AG188" s="18"/>
      <c r="AH188" s="11"/>
      <c r="AI188" s="11"/>
    </row>
    <row r="189" spans="7:35" ht="33" customHeight="1" x14ac:dyDescent="0.3">
      <c r="G189" s="9"/>
      <c r="H189" s="9"/>
      <c r="L189" s="9"/>
      <c r="M189" s="9"/>
      <c r="N189" s="12"/>
      <c r="O189" s="12"/>
      <c r="P189" s="12"/>
      <c r="Q189" s="12"/>
      <c r="R189" s="12"/>
      <c r="T189" s="33"/>
      <c r="U189" s="33"/>
      <c r="V189" s="33"/>
      <c r="W189" s="33"/>
      <c r="X189" s="33"/>
      <c r="Y189" s="33"/>
      <c r="Z189" s="33"/>
      <c r="AE189" s="10"/>
      <c r="AF189" s="9"/>
      <c r="AG189" s="18"/>
      <c r="AH189" s="11"/>
      <c r="AI189" s="11"/>
    </row>
    <row r="190" spans="7:35" ht="33" customHeight="1" x14ac:dyDescent="0.3">
      <c r="G190" s="9"/>
      <c r="H190" s="9"/>
      <c r="L190" s="9"/>
      <c r="M190" s="9"/>
      <c r="N190" s="12"/>
      <c r="O190" s="12"/>
      <c r="P190" s="12"/>
      <c r="Q190" s="12"/>
      <c r="R190" s="12"/>
      <c r="T190" s="33"/>
      <c r="U190" s="33"/>
      <c r="V190" s="33"/>
      <c r="W190" s="33"/>
      <c r="X190" s="33"/>
      <c r="Y190" s="33"/>
      <c r="Z190" s="33"/>
      <c r="AE190" s="10"/>
      <c r="AF190" s="9"/>
      <c r="AG190" s="18"/>
      <c r="AH190" s="11"/>
      <c r="AI190" s="11"/>
    </row>
    <row r="191" spans="7:35" ht="33" customHeight="1" x14ac:dyDescent="0.3">
      <c r="G191" s="9"/>
      <c r="H191" s="9"/>
      <c r="L191" s="9"/>
      <c r="M191" s="9"/>
      <c r="N191" s="12"/>
      <c r="O191" s="12"/>
      <c r="P191" s="12"/>
      <c r="Q191" s="12"/>
      <c r="R191" s="12"/>
      <c r="T191" s="33"/>
      <c r="U191" s="33"/>
      <c r="V191" s="33"/>
      <c r="W191" s="33"/>
      <c r="X191" s="33"/>
      <c r="Y191" s="33"/>
      <c r="Z191" s="33"/>
      <c r="AE191" s="10"/>
      <c r="AF191" s="9"/>
      <c r="AG191" s="18"/>
      <c r="AH191" s="11"/>
      <c r="AI191" s="11"/>
    </row>
    <row r="192" spans="7:35" ht="33" customHeight="1" x14ac:dyDescent="0.3">
      <c r="G192" s="9"/>
      <c r="H192" s="9"/>
      <c r="L192" s="9"/>
      <c r="M192" s="9"/>
      <c r="N192" s="12"/>
      <c r="O192" s="12"/>
      <c r="P192" s="12"/>
      <c r="Q192" s="12"/>
      <c r="R192" s="12"/>
      <c r="T192" s="33"/>
      <c r="U192" s="33"/>
      <c r="V192" s="33"/>
      <c r="W192" s="33"/>
      <c r="X192" s="33"/>
      <c r="Y192" s="33"/>
      <c r="Z192" s="33"/>
      <c r="AE192" s="10"/>
      <c r="AF192" s="9"/>
      <c r="AG192" s="18"/>
      <c r="AH192" s="11"/>
      <c r="AI192" s="11"/>
    </row>
    <row r="193" spans="7:35" ht="33" customHeight="1" x14ac:dyDescent="0.3">
      <c r="G193" s="9"/>
      <c r="H193" s="9"/>
      <c r="L193" s="9"/>
      <c r="M193" s="9"/>
      <c r="N193" s="12"/>
      <c r="O193" s="12"/>
      <c r="P193" s="12"/>
      <c r="Q193" s="12"/>
      <c r="R193" s="12"/>
      <c r="T193" s="33"/>
      <c r="U193" s="33"/>
      <c r="V193" s="33"/>
      <c r="W193" s="33"/>
      <c r="X193" s="33"/>
      <c r="Y193" s="33"/>
      <c r="Z193" s="33"/>
      <c r="AE193" s="10"/>
      <c r="AF193" s="9"/>
      <c r="AG193" s="18"/>
      <c r="AH193" s="11"/>
      <c r="AI193" s="11"/>
    </row>
    <row r="194" spans="7:35" ht="33" customHeight="1" x14ac:dyDescent="0.3">
      <c r="G194" s="9"/>
      <c r="H194" s="9"/>
      <c r="L194" s="9"/>
      <c r="M194" s="9"/>
      <c r="N194" s="12"/>
      <c r="O194" s="12"/>
      <c r="P194" s="12"/>
      <c r="Q194" s="12"/>
      <c r="R194" s="12"/>
      <c r="T194" s="33"/>
      <c r="U194" s="33"/>
      <c r="V194" s="33"/>
      <c r="W194" s="33"/>
      <c r="X194" s="33"/>
      <c r="Y194" s="33"/>
      <c r="Z194" s="33"/>
      <c r="AE194" s="10"/>
      <c r="AF194" s="9"/>
      <c r="AG194" s="18"/>
      <c r="AH194" s="11"/>
      <c r="AI194" s="11"/>
    </row>
    <row r="195" spans="7:35" ht="33" customHeight="1" x14ac:dyDescent="0.3">
      <c r="G195" s="9"/>
      <c r="H195" s="9"/>
      <c r="L195" s="9"/>
      <c r="M195" s="9"/>
      <c r="N195" s="12"/>
      <c r="O195" s="12"/>
      <c r="P195" s="12"/>
      <c r="Q195" s="12"/>
      <c r="R195" s="12"/>
      <c r="T195" s="33"/>
      <c r="U195" s="33"/>
      <c r="V195" s="33"/>
      <c r="W195" s="33"/>
      <c r="X195" s="33"/>
      <c r="Y195" s="33"/>
      <c r="Z195" s="33"/>
      <c r="AE195" s="10"/>
      <c r="AF195" s="9"/>
      <c r="AG195" s="18"/>
      <c r="AH195" s="11"/>
      <c r="AI195" s="11"/>
    </row>
    <row r="196" spans="7:35" ht="33" customHeight="1" x14ac:dyDescent="0.3">
      <c r="G196" s="9"/>
      <c r="H196" s="9"/>
      <c r="L196" s="9"/>
      <c r="M196" s="9"/>
      <c r="N196" s="12"/>
      <c r="O196" s="12"/>
      <c r="P196" s="12"/>
      <c r="Q196" s="12"/>
      <c r="R196" s="12"/>
      <c r="T196" s="33"/>
      <c r="U196" s="33"/>
      <c r="V196" s="33"/>
      <c r="W196" s="33"/>
      <c r="X196" s="33"/>
      <c r="Y196" s="33"/>
      <c r="Z196" s="33"/>
      <c r="AE196" s="10"/>
      <c r="AF196" s="9"/>
      <c r="AG196" s="18"/>
      <c r="AH196" s="11"/>
      <c r="AI196" s="11"/>
    </row>
    <row r="197" spans="7:35" ht="33" customHeight="1" x14ac:dyDescent="0.3">
      <c r="G197" s="9"/>
      <c r="H197" s="9"/>
      <c r="L197" s="9"/>
      <c r="M197" s="9"/>
      <c r="N197" s="12"/>
      <c r="O197" s="12"/>
      <c r="P197" s="12"/>
      <c r="Q197" s="12"/>
      <c r="R197" s="12"/>
      <c r="T197" s="33"/>
      <c r="U197" s="33"/>
      <c r="V197" s="33"/>
      <c r="W197" s="33"/>
      <c r="X197" s="33"/>
      <c r="Y197" s="33"/>
      <c r="Z197" s="33"/>
      <c r="AE197" s="10"/>
      <c r="AF197" s="9"/>
      <c r="AG197" s="18"/>
      <c r="AH197" s="11"/>
      <c r="AI197" s="11"/>
    </row>
    <row r="198" spans="7:35" ht="33" customHeight="1" x14ac:dyDescent="0.3">
      <c r="G198" s="9"/>
      <c r="H198" s="9"/>
      <c r="L198" s="9"/>
      <c r="M198" s="9"/>
      <c r="N198" s="12"/>
      <c r="O198" s="12"/>
      <c r="P198" s="12"/>
      <c r="Q198" s="12"/>
      <c r="R198" s="12"/>
      <c r="T198" s="33"/>
      <c r="U198" s="33"/>
      <c r="V198" s="33"/>
      <c r="W198" s="33"/>
      <c r="X198" s="33"/>
      <c r="Y198" s="33"/>
      <c r="Z198" s="33"/>
      <c r="AE198" s="10"/>
      <c r="AF198" s="9"/>
      <c r="AG198" s="18"/>
      <c r="AH198" s="11"/>
      <c r="AI198" s="11"/>
    </row>
    <row r="199" spans="7:35" ht="33" customHeight="1" x14ac:dyDescent="0.3">
      <c r="G199" s="9"/>
      <c r="H199" s="9"/>
      <c r="L199" s="9"/>
      <c r="M199" s="9"/>
      <c r="N199" s="12"/>
      <c r="O199" s="12"/>
      <c r="P199" s="12"/>
      <c r="Q199" s="12"/>
      <c r="R199" s="12"/>
      <c r="T199" s="33"/>
      <c r="U199" s="33"/>
      <c r="V199" s="33"/>
      <c r="W199" s="33"/>
      <c r="X199" s="33"/>
      <c r="Y199" s="33"/>
      <c r="Z199" s="33"/>
      <c r="AE199" s="10"/>
      <c r="AF199" s="9"/>
      <c r="AG199" s="18"/>
      <c r="AH199" s="11"/>
      <c r="AI199" s="11"/>
    </row>
    <row r="200" spans="7:35" ht="33" customHeight="1" x14ac:dyDescent="0.3">
      <c r="G200" s="9"/>
      <c r="H200" s="9"/>
      <c r="L200" s="9"/>
      <c r="M200" s="9"/>
      <c r="N200" s="12"/>
      <c r="O200" s="12"/>
      <c r="P200" s="12"/>
      <c r="Q200" s="12"/>
      <c r="R200" s="12"/>
      <c r="T200" s="33"/>
      <c r="U200" s="33"/>
      <c r="V200" s="33"/>
      <c r="W200" s="33"/>
      <c r="X200" s="33"/>
      <c r="Y200" s="33"/>
      <c r="Z200" s="33"/>
      <c r="AE200" s="10"/>
      <c r="AF200" s="9"/>
      <c r="AG200" s="18"/>
      <c r="AH200" s="11"/>
      <c r="AI200" s="11"/>
    </row>
    <row r="201" spans="7:35" ht="33" customHeight="1" x14ac:dyDescent="0.3">
      <c r="L201" s="9"/>
      <c r="M201" s="9"/>
      <c r="N201" s="12"/>
      <c r="O201" s="12"/>
      <c r="P201" s="12"/>
      <c r="Q201" s="12"/>
      <c r="R201" s="12"/>
      <c r="T201" s="33"/>
      <c r="U201" s="33"/>
      <c r="V201" s="33"/>
      <c r="W201" s="33"/>
      <c r="X201" s="33"/>
      <c r="Y201" s="33"/>
      <c r="Z201" s="33"/>
      <c r="AF201" s="9"/>
      <c r="AG201" s="18"/>
      <c r="AH201" s="11"/>
      <c r="AI201" s="11"/>
    </row>
    <row r="202" spans="7:35" ht="33" customHeight="1" x14ac:dyDescent="0.3">
      <c r="L202" s="9"/>
      <c r="M202" s="9"/>
      <c r="N202" s="12"/>
      <c r="O202" s="12"/>
      <c r="P202" s="12"/>
      <c r="Q202" s="12"/>
      <c r="R202" s="12"/>
      <c r="T202" s="33"/>
      <c r="U202" s="33"/>
      <c r="V202" s="33"/>
      <c r="W202" s="33"/>
      <c r="X202" s="33"/>
      <c r="Y202" s="33"/>
      <c r="Z202" s="33"/>
      <c r="AF202" s="9"/>
      <c r="AG202" s="18"/>
      <c r="AH202" s="11"/>
      <c r="AI202" s="11"/>
    </row>
    <row r="203" spans="7:35" ht="33" customHeight="1" x14ac:dyDescent="0.3">
      <c r="L203" s="9"/>
      <c r="M203" s="9"/>
      <c r="N203" s="12"/>
      <c r="O203" s="12"/>
      <c r="P203" s="12"/>
      <c r="Q203" s="12"/>
      <c r="R203" s="12"/>
      <c r="T203" s="33"/>
      <c r="U203" s="33"/>
      <c r="V203" s="33"/>
      <c r="W203" s="33"/>
      <c r="X203" s="33"/>
      <c r="Y203" s="33"/>
      <c r="Z203" s="33"/>
      <c r="AF203" s="9"/>
      <c r="AG203" s="18"/>
      <c r="AH203" s="11"/>
      <c r="AI203" s="11"/>
    </row>
    <row r="204" spans="7:35" ht="33" customHeight="1" x14ac:dyDescent="0.3">
      <c r="L204" s="9"/>
      <c r="M204" s="9"/>
      <c r="N204" s="12"/>
      <c r="O204" s="12"/>
      <c r="P204" s="12"/>
      <c r="Q204" s="12"/>
      <c r="R204" s="12"/>
      <c r="T204" s="33"/>
      <c r="U204" s="33"/>
      <c r="V204" s="33"/>
      <c r="W204" s="33"/>
      <c r="X204" s="33"/>
      <c r="Y204" s="33"/>
      <c r="Z204" s="33"/>
      <c r="AF204" s="9"/>
      <c r="AG204" s="18"/>
      <c r="AH204" s="11"/>
      <c r="AI204" s="11"/>
    </row>
    <row r="205" spans="7:35" ht="33" customHeight="1" x14ac:dyDescent="0.3">
      <c r="L205" s="9"/>
      <c r="M205" s="9"/>
      <c r="N205" s="12"/>
      <c r="O205" s="12"/>
      <c r="P205" s="12"/>
      <c r="Q205" s="12"/>
      <c r="R205" s="12"/>
      <c r="T205" s="33"/>
      <c r="U205" s="33"/>
      <c r="V205" s="33"/>
      <c r="W205" s="33"/>
      <c r="X205" s="33"/>
      <c r="Y205" s="33"/>
      <c r="Z205" s="33"/>
      <c r="AF205" s="9"/>
      <c r="AG205" s="18"/>
      <c r="AH205" s="11"/>
      <c r="AI205" s="11"/>
    </row>
    <row r="206" spans="7:35" ht="33" customHeight="1" x14ac:dyDescent="0.3">
      <c r="L206" s="9"/>
      <c r="M206" s="9"/>
      <c r="N206" s="12"/>
      <c r="O206" s="12"/>
      <c r="P206" s="12"/>
      <c r="Q206" s="12"/>
      <c r="R206" s="12"/>
      <c r="T206" s="33"/>
      <c r="U206" s="33"/>
      <c r="V206" s="33"/>
      <c r="W206" s="33"/>
      <c r="X206" s="33"/>
      <c r="Y206" s="33"/>
      <c r="Z206" s="33"/>
      <c r="AF206" s="9"/>
      <c r="AG206" s="18"/>
      <c r="AH206" s="11"/>
      <c r="AI206" s="11"/>
    </row>
    <row r="207" spans="7:35" ht="33" customHeight="1" x14ac:dyDescent="0.3">
      <c r="L207" s="9"/>
      <c r="M207" s="9"/>
      <c r="N207" s="12"/>
      <c r="O207" s="12"/>
      <c r="P207" s="12"/>
      <c r="Q207" s="12"/>
      <c r="R207" s="12"/>
      <c r="T207" s="33"/>
      <c r="U207" s="33"/>
      <c r="V207" s="33"/>
      <c r="W207" s="33"/>
      <c r="X207" s="33"/>
      <c r="Y207" s="33"/>
      <c r="Z207" s="33"/>
      <c r="AF207" s="9"/>
      <c r="AG207" s="18"/>
      <c r="AH207" s="11"/>
      <c r="AI207" s="11"/>
    </row>
    <row r="208" spans="7:35" ht="33" customHeight="1" x14ac:dyDescent="0.3">
      <c r="L208" s="9"/>
      <c r="M208" s="9"/>
      <c r="N208" s="12"/>
      <c r="O208" s="12"/>
      <c r="P208" s="12"/>
      <c r="Q208" s="12"/>
      <c r="R208" s="12"/>
      <c r="T208" s="33"/>
      <c r="U208" s="33"/>
      <c r="V208" s="33"/>
      <c r="W208" s="33"/>
      <c r="X208" s="33"/>
      <c r="Y208" s="33"/>
      <c r="Z208" s="33"/>
      <c r="AF208" s="9"/>
      <c r="AG208" s="18"/>
      <c r="AH208" s="11"/>
      <c r="AI208" s="11"/>
    </row>
    <row r="209" spans="12:35" ht="33" customHeight="1" x14ac:dyDescent="0.3">
      <c r="L209" s="9"/>
      <c r="M209" s="9"/>
      <c r="N209" s="12"/>
      <c r="O209" s="12"/>
      <c r="P209" s="12"/>
      <c r="Q209" s="12"/>
      <c r="R209" s="12"/>
      <c r="T209" s="33"/>
      <c r="U209" s="33"/>
      <c r="V209" s="33"/>
      <c r="W209" s="33"/>
      <c r="X209" s="33"/>
      <c r="Y209" s="33"/>
      <c r="Z209" s="33"/>
      <c r="AF209" s="9"/>
      <c r="AG209" s="18"/>
      <c r="AH209" s="11"/>
      <c r="AI209" s="11"/>
    </row>
    <row r="210" spans="12:35" ht="33" customHeight="1" x14ac:dyDescent="0.3">
      <c r="L210" s="9"/>
      <c r="M210" s="9"/>
      <c r="N210" s="12"/>
      <c r="O210" s="12"/>
      <c r="P210" s="12"/>
      <c r="Q210" s="12"/>
      <c r="R210" s="12"/>
      <c r="T210" s="33"/>
      <c r="U210" s="33"/>
      <c r="V210" s="33"/>
      <c r="W210" s="33"/>
      <c r="X210" s="33"/>
      <c r="Y210" s="33"/>
      <c r="Z210" s="33"/>
      <c r="AF210" s="9"/>
      <c r="AG210" s="18"/>
      <c r="AH210" s="11"/>
      <c r="AI210" s="11"/>
    </row>
    <row r="211" spans="12:35" ht="33" customHeight="1" x14ac:dyDescent="0.3">
      <c r="L211" s="9"/>
      <c r="M211" s="9"/>
      <c r="N211" s="12"/>
      <c r="O211" s="12"/>
      <c r="P211" s="12"/>
      <c r="Q211" s="12"/>
      <c r="R211" s="12"/>
      <c r="T211" s="33"/>
      <c r="U211" s="33"/>
      <c r="V211" s="33"/>
      <c r="W211" s="33"/>
      <c r="X211" s="33"/>
      <c r="Y211" s="33"/>
      <c r="Z211" s="33"/>
      <c r="AF211" s="9"/>
      <c r="AG211" s="18"/>
      <c r="AH211" s="11"/>
      <c r="AI211" s="11"/>
    </row>
    <row r="212" spans="12:35" ht="33" customHeight="1" x14ac:dyDescent="0.3">
      <c r="L212" s="9"/>
      <c r="M212" s="9"/>
      <c r="N212" s="12"/>
      <c r="O212" s="12"/>
      <c r="P212" s="12"/>
      <c r="Q212" s="12"/>
      <c r="R212" s="12"/>
      <c r="T212" s="33"/>
      <c r="U212" s="33"/>
      <c r="V212" s="33"/>
      <c r="W212" s="33"/>
      <c r="X212" s="33"/>
      <c r="Y212" s="33"/>
      <c r="Z212" s="33"/>
      <c r="AF212" s="9"/>
      <c r="AG212" s="18"/>
      <c r="AH212" s="11"/>
      <c r="AI212" s="11"/>
    </row>
    <row r="213" spans="12:35" ht="33" customHeight="1" x14ac:dyDescent="0.3">
      <c r="L213" s="9"/>
      <c r="M213" s="9"/>
      <c r="N213" s="12"/>
      <c r="O213" s="12"/>
      <c r="P213" s="12"/>
      <c r="Q213" s="12"/>
      <c r="R213" s="12"/>
      <c r="T213" s="33"/>
      <c r="U213" s="33"/>
      <c r="V213" s="33"/>
      <c r="W213" s="33"/>
      <c r="X213" s="33"/>
      <c r="Y213" s="33"/>
      <c r="Z213" s="33"/>
      <c r="AF213" s="9"/>
      <c r="AG213" s="18"/>
      <c r="AH213" s="11"/>
      <c r="AI213" s="11"/>
    </row>
    <row r="214" spans="12:35" ht="33" customHeight="1" x14ac:dyDescent="0.3">
      <c r="L214" s="9"/>
      <c r="M214" s="9"/>
      <c r="N214" s="12"/>
      <c r="O214" s="12"/>
      <c r="P214" s="12"/>
      <c r="Q214" s="12"/>
      <c r="R214" s="12"/>
      <c r="T214" s="33"/>
      <c r="U214" s="33"/>
      <c r="V214" s="33"/>
      <c r="W214" s="33"/>
      <c r="X214" s="33"/>
      <c r="Y214" s="33"/>
      <c r="Z214" s="33"/>
      <c r="AF214" s="9"/>
      <c r="AG214" s="18"/>
      <c r="AH214" s="11"/>
      <c r="AI214" s="11"/>
    </row>
    <row r="215" spans="12:35" ht="33" customHeight="1" x14ac:dyDescent="0.3">
      <c r="L215" s="9"/>
      <c r="M215" s="9"/>
      <c r="N215" s="12"/>
      <c r="O215" s="12"/>
      <c r="P215" s="12"/>
      <c r="Q215" s="12"/>
      <c r="R215" s="12"/>
      <c r="T215" s="33"/>
      <c r="U215" s="33"/>
      <c r="V215" s="33"/>
      <c r="W215" s="33"/>
      <c r="X215" s="33"/>
      <c r="Y215" s="33"/>
      <c r="Z215" s="33"/>
      <c r="AF215" s="9"/>
      <c r="AG215" s="18"/>
      <c r="AH215" s="11"/>
      <c r="AI215" s="11"/>
    </row>
    <row r="216" spans="12:35" ht="33" customHeight="1" x14ac:dyDescent="0.3">
      <c r="L216" s="9"/>
      <c r="M216" s="9"/>
      <c r="N216" s="12"/>
      <c r="O216" s="12"/>
      <c r="P216" s="12"/>
      <c r="Q216" s="12"/>
      <c r="R216" s="12"/>
      <c r="T216" s="33"/>
      <c r="U216" s="33"/>
      <c r="V216" s="33"/>
      <c r="W216" s="33"/>
      <c r="X216" s="33"/>
      <c r="Y216" s="33"/>
      <c r="Z216" s="33"/>
      <c r="AF216" s="9"/>
      <c r="AG216" s="18"/>
      <c r="AH216" s="11"/>
      <c r="AI216" s="11"/>
    </row>
    <row r="217" spans="12:35" ht="33" customHeight="1" x14ac:dyDescent="0.3">
      <c r="L217" s="9"/>
      <c r="M217" s="9"/>
      <c r="N217" s="12"/>
      <c r="O217" s="12"/>
      <c r="P217" s="12"/>
      <c r="Q217" s="12"/>
      <c r="R217" s="12"/>
      <c r="T217" s="33"/>
      <c r="U217" s="33"/>
      <c r="V217" s="33"/>
      <c r="W217" s="33"/>
      <c r="X217" s="33"/>
      <c r="Y217" s="33"/>
      <c r="Z217" s="33"/>
      <c r="AF217" s="9"/>
      <c r="AG217" s="18"/>
      <c r="AH217" s="11"/>
      <c r="AI217" s="11"/>
    </row>
    <row r="218" spans="12:35" ht="33" customHeight="1" x14ac:dyDescent="0.3">
      <c r="L218" s="9"/>
      <c r="M218" s="9"/>
      <c r="N218" s="12"/>
      <c r="O218" s="12"/>
      <c r="P218" s="12"/>
      <c r="Q218" s="12"/>
      <c r="R218" s="12"/>
      <c r="T218" s="33"/>
      <c r="U218" s="33"/>
      <c r="V218" s="33"/>
      <c r="W218" s="33"/>
      <c r="X218" s="33"/>
      <c r="Y218" s="33"/>
      <c r="Z218" s="33"/>
      <c r="AF218" s="9"/>
      <c r="AG218" s="18"/>
      <c r="AH218" s="11"/>
      <c r="AI218" s="11"/>
    </row>
    <row r="219" spans="12:35" ht="33" customHeight="1" x14ac:dyDescent="0.3">
      <c r="L219" s="9"/>
      <c r="M219" s="9"/>
      <c r="N219" s="12"/>
      <c r="O219" s="12"/>
      <c r="P219" s="12"/>
      <c r="Q219" s="12"/>
      <c r="R219" s="12"/>
      <c r="T219" s="33"/>
      <c r="U219" s="33"/>
      <c r="V219" s="33"/>
      <c r="W219" s="33"/>
      <c r="X219" s="33"/>
      <c r="Y219" s="33"/>
      <c r="Z219" s="33"/>
      <c r="AF219" s="9"/>
      <c r="AG219" s="18"/>
      <c r="AH219" s="11"/>
      <c r="AI219" s="11"/>
    </row>
    <row r="220" spans="12:35" ht="33" customHeight="1" x14ac:dyDescent="0.3">
      <c r="L220" s="9"/>
      <c r="M220" s="9"/>
      <c r="N220" s="12"/>
      <c r="O220" s="12"/>
      <c r="P220" s="12"/>
      <c r="Q220" s="12"/>
      <c r="R220" s="12"/>
      <c r="T220" s="33"/>
      <c r="U220" s="33"/>
      <c r="V220" s="33"/>
      <c r="W220" s="33"/>
      <c r="X220" s="33"/>
      <c r="Y220" s="33"/>
      <c r="Z220" s="33"/>
      <c r="AF220" s="9"/>
      <c r="AG220" s="18"/>
      <c r="AH220" s="11"/>
      <c r="AI220" s="11"/>
    </row>
    <row r="221" spans="12:35" ht="33" customHeight="1" x14ac:dyDescent="0.3">
      <c r="L221" s="9"/>
      <c r="M221" s="9"/>
      <c r="N221" s="12"/>
      <c r="O221" s="12"/>
      <c r="P221" s="12"/>
      <c r="Q221" s="12"/>
      <c r="R221" s="12"/>
      <c r="T221" s="33"/>
      <c r="U221" s="33"/>
      <c r="V221" s="33"/>
      <c r="W221" s="33"/>
      <c r="X221" s="33"/>
      <c r="Y221" s="33"/>
      <c r="Z221" s="33"/>
      <c r="AF221" s="9"/>
      <c r="AG221" s="18"/>
      <c r="AH221" s="11"/>
      <c r="AI221" s="11"/>
    </row>
    <row r="222" spans="12:35" ht="33" customHeight="1" x14ac:dyDescent="0.3">
      <c r="L222" s="9"/>
      <c r="M222" s="9"/>
      <c r="N222" s="12"/>
      <c r="O222" s="12"/>
      <c r="P222" s="12"/>
      <c r="Q222" s="12"/>
      <c r="R222" s="12"/>
      <c r="T222" s="33"/>
      <c r="U222" s="33"/>
      <c r="V222" s="33"/>
      <c r="W222" s="33"/>
      <c r="X222" s="33"/>
      <c r="Y222" s="33"/>
      <c r="Z222" s="33"/>
      <c r="AF222" s="9"/>
      <c r="AG222" s="18"/>
      <c r="AH222" s="11"/>
      <c r="AI222" s="11"/>
    </row>
    <row r="223" spans="12:35" ht="33" customHeight="1" x14ac:dyDescent="0.3">
      <c r="L223" s="9"/>
      <c r="M223" s="9"/>
      <c r="N223" s="12"/>
      <c r="O223" s="12"/>
      <c r="P223" s="12"/>
      <c r="Q223" s="12"/>
      <c r="R223" s="12"/>
      <c r="T223" s="33"/>
      <c r="U223" s="33"/>
      <c r="V223" s="33"/>
      <c r="W223" s="33"/>
      <c r="X223" s="33"/>
      <c r="Y223" s="33"/>
      <c r="Z223" s="33"/>
      <c r="AF223" s="9"/>
      <c r="AG223" s="18"/>
      <c r="AH223" s="11"/>
      <c r="AI223" s="11"/>
    </row>
    <row r="224" spans="12:35" ht="33" customHeight="1" x14ac:dyDescent="0.3">
      <c r="L224" s="9"/>
      <c r="M224" s="9"/>
      <c r="N224" s="12"/>
      <c r="O224" s="12"/>
      <c r="P224" s="12"/>
      <c r="Q224" s="12"/>
      <c r="R224" s="12"/>
      <c r="T224" s="33"/>
      <c r="U224" s="33"/>
      <c r="V224" s="33"/>
      <c r="W224" s="33"/>
      <c r="X224" s="33"/>
      <c r="Y224" s="33"/>
      <c r="Z224" s="33"/>
      <c r="AF224" s="9"/>
      <c r="AG224" s="18"/>
      <c r="AH224" s="11"/>
      <c r="AI224" s="11"/>
    </row>
    <row r="225" spans="12:35" ht="33" customHeight="1" x14ac:dyDescent="0.3">
      <c r="L225" s="9"/>
      <c r="M225" s="9"/>
      <c r="N225" s="12"/>
      <c r="O225" s="12"/>
      <c r="P225" s="12"/>
      <c r="Q225" s="12"/>
      <c r="R225" s="12"/>
      <c r="T225" s="33"/>
      <c r="U225" s="33"/>
      <c r="V225" s="33"/>
      <c r="W225" s="33"/>
      <c r="X225" s="33"/>
      <c r="Y225" s="33"/>
      <c r="Z225" s="33"/>
      <c r="AF225" s="9"/>
      <c r="AG225" s="18"/>
      <c r="AH225" s="11"/>
      <c r="AI225" s="11"/>
    </row>
    <row r="226" spans="12:35" ht="33" customHeight="1" x14ac:dyDescent="0.3">
      <c r="L226" s="9"/>
      <c r="M226" s="9"/>
      <c r="N226" s="12"/>
      <c r="O226" s="12"/>
      <c r="P226" s="12"/>
      <c r="Q226" s="12"/>
      <c r="R226" s="12"/>
      <c r="T226" s="33"/>
      <c r="U226" s="33"/>
      <c r="V226" s="33"/>
      <c r="W226" s="33"/>
      <c r="X226" s="33"/>
      <c r="Y226" s="33"/>
      <c r="Z226" s="33"/>
      <c r="AF226" s="9"/>
      <c r="AG226" s="18"/>
      <c r="AH226" s="11"/>
      <c r="AI226" s="11"/>
    </row>
    <row r="227" spans="12:35" ht="33" customHeight="1" x14ac:dyDescent="0.3">
      <c r="L227" s="9"/>
      <c r="M227" s="9"/>
      <c r="N227" s="12"/>
      <c r="O227" s="12"/>
      <c r="P227" s="12"/>
      <c r="Q227" s="12"/>
      <c r="R227" s="12"/>
      <c r="T227" s="33"/>
      <c r="U227" s="33"/>
      <c r="V227" s="33"/>
      <c r="W227" s="33"/>
      <c r="X227" s="33"/>
      <c r="Y227" s="33"/>
      <c r="Z227" s="33"/>
      <c r="AF227" s="9"/>
      <c r="AG227" s="18"/>
      <c r="AH227" s="11"/>
      <c r="AI227" s="11"/>
    </row>
    <row r="228" spans="12:35" ht="33" customHeight="1" x14ac:dyDescent="0.3">
      <c r="L228" s="9"/>
      <c r="M228" s="9"/>
      <c r="N228" s="12"/>
      <c r="O228" s="12"/>
      <c r="P228" s="12"/>
      <c r="Q228" s="12"/>
      <c r="R228" s="12"/>
      <c r="T228" s="33"/>
      <c r="U228" s="33"/>
      <c r="V228" s="33"/>
      <c r="W228" s="33"/>
      <c r="X228" s="33"/>
      <c r="Y228" s="33"/>
      <c r="Z228" s="33"/>
      <c r="AF228" s="9"/>
      <c r="AG228" s="18"/>
      <c r="AH228" s="11"/>
      <c r="AI228" s="11"/>
    </row>
    <row r="229" spans="12:35" ht="33" customHeight="1" x14ac:dyDescent="0.3">
      <c r="L229" s="9"/>
      <c r="M229" s="9"/>
      <c r="N229" s="12"/>
      <c r="O229" s="12"/>
      <c r="P229" s="12"/>
      <c r="Q229" s="12"/>
      <c r="R229" s="12"/>
      <c r="T229" s="33"/>
      <c r="U229" s="33"/>
      <c r="V229" s="33"/>
      <c r="W229" s="33"/>
      <c r="X229" s="33"/>
      <c r="Y229" s="33"/>
      <c r="Z229" s="33"/>
      <c r="AF229" s="9"/>
      <c r="AG229" s="18"/>
      <c r="AH229" s="11"/>
      <c r="AI229" s="11"/>
    </row>
    <row r="230" spans="12:35" ht="33" customHeight="1" x14ac:dyDescent="0.3">
      <c r="L230" s="9"/>
      <c r="M230" s="9"/>
      <c r="N230" s="12"/>
      <c r="O230" s="12"/>
      <c r="P230" s="12"/>
      <c r="Q230" s="12"/>
      <c r="R230" s="12"/>
      <c r="T230" s="33"/>
      <c r="U230" s="33"/>
      <c r="V230" s="33"/>
      <c r="W230" s="33"/>
      <c r="X230" s="33"/>
      <c r="Y230" s="33"/>
      <c r="Z230" s="33"/>
      <c r="AF230" s="9"/>
      <c r="AG230" s="18"/>
      <c r="AH230" s="11"/>
      <c r="AI230" s="11"/>
    </row>
    <row r="231" spans="12:35" ht="33" customHeight="1" x14ac:dyDescent="0.3">
      <c r="L231" s="9"/>
      <c r="M231" s="9"/>
      <c r="N231" s="12"/>
      <c r="O231" s="12"/>
      <c r="P231" s="12"/>
      <c r="Q231" s="12"/>
      <c r="R231" s="12"/>
      <c r="T231" s="33"/>
      <c r="U231" s="33"/>
      <c r="V231" s="33"/>
      <c r="W231" s="33"/>
      <c r="X231" s="33"/>
      <c r="Y231" s="33"/>
      <c r="Z231" s="33"/>
      <c r="AF231" s="9"/>
      <c r="AG231" s="18"/>
      <c r="AH231" s="11"/>
      <c r="AI231" s="11"/>
    </row>
    <row r="232" spans="12:35" ht="33" customHeight="1" x14ac:dyDescent="0.3">
      <c r="L232" s="9"/>
      <c r="M232" s="9"/>
      <c r="N232" s="12"/>
      <c r="O232" s="12"/>
      <c r="P232" s="12"/>
      <c r="Q232" s="12"/>
      <c r="R232" s="12"/>
      <c r="T232" s="33"/>
      <c r="U232" s="33"/>
      <c r="V232" s="33"/>
      <c r="W232" s="33"/>
      <c r="X232" s="33"/>
      <c r="Y232" s="33"/>
      <c r="Z232" s="33"/>
      <c r="AF232" s="9"/>
      <c r="AG232" s="18"/>
      <c r="AH232" s="11"/>
      <c r="AI232" s="11"/>
    </row>
    <row r="233" spans="12:35" ht="33" customHeight="1" x14ac:dyDescent="0.3">
      <c r="L233" s="9"/>
      <c r="M233" s="9"/>
      <c r="N233" s="12"/>
      <c r="O233" s="12"/>
      <c r="P233" s="12"/>
      <c r="Q233" s="12"/>
      <c r="R233" s="12"/>
      <c r="T233" s="33"/>
      <c r="U233" s="33"/>
      <c r="V233" s="33"/>
      <c r="W233" s="33"/>
      <c r="X233" s="33"/>
      <c r="Y233" s="33"/>
      <c r="Z233" s="33"/>
      <c r="AF233" s="9"/>
      <c r="AG233" s="18"/>
      <c r="AH233" s="11"/>
      <c r="AI233" s="11"/>
    </row>
    <row r="234" spans="12:35" ht="33" customHeight="1" x14ac:dyDescent="0.3">
      <c r="L234" s="9"/>
      <c r="M234" s="9"/>
      <c r="N234" s="12"/>
      <c r="O234" s="12"/>
      <c r="P234" s="12"/>
      <c r="Q234" s="12"/>
      <c r="R234" s="12"/>
      <c r="T234" s="33"/>
      <c r="U234" s="33"/>
      <c r="V234" s="33"/>
      <c r="W234" s="33"/>
      <c r="X234" s="33"/>
      <c r="Y234" s="33"/>
      <c r="Z234" s="33"/>
      <c r="AF234" s="9"/>
      <c r="AG234" s="18"/>
      <c r="AH234" s="11"/>
      <c r="AI234" s="11"/>
    </row>
    <row r="235" spans="12:35" ht="33" customHeight="1" x14ac:dyDescent="0.3">
      <c r="L235" s="9"/>
      <c r="M235" s="9"/>
      <c r="N235" s="12"/>
      <c r="O235" s="12"/>
      <c r="P235" s="12"/>
      <c r="Q235" s="12"/>
      <c r="R235" s="12"/>
      <c r="T235" s="33"/>
      <c r="U235" s="33"/>
      <c r="V235" s="33"/>
      <c r="W235" s="33"/>
      <c r="X235" s="33"/>
      <c r="Y235" s="33"/>
      <c r="Z235" s="33"/>
      <c r="AF235" s="9"/>
      <c r="AG235" s="18"/>
      <c r="AH235" s="11"/>
      <c r="AI235" s="11"/>
    </row>
    <row r="236" spans="12:35" ht="33" customHeight="1" x14ac:dyDescent="0.3">
      <c r="L236" s="9"/>
      <c r="M236" s="9"/>
      <c r="N236" s="12"/>
      <c r="O236" s="12"/>
      <c r="P236" s="12"/>
      <c r="Q236" s="12"/>
      <c r="R236" s="12"/>
      <c r="T236" s="33"/>
      <c r="U236" s="33"/>
      <c r="V236" s="33"/>
      <c r="W236" s="33"/>
      <c r="X236" s="33"/>
      <c r="Y236" s="33"/>
      <c r="Z236" s="33"/>
      <c r="AF236" s="9"/>
      <c r="AG236" s="18"/>
      <c r="AH236" s="11"/>
      <c r="AI236" s="11"/>
    </row>
    <row r="237" spans="12:35" ht="33" customHeight="1" x14ac:dyDescent="0.3">
      <c r="L237" s="9"/>
      <c r="M237" s="9"/>
      <c r="N237" s="12"/>
      <c r="O237" s="12"/>
      <c r="P237" s="12"/>
      <c r="Q237" s="12"/>
      <c r="R237" s="12"/>
      <c r="T237" s="33"/>
      <c r="U237" s="33"/>
      <c r="V237" s="33"/>
      <c r="W237" s="33"/>
      <c r="X237" s="33"/>
      <c r="Y237" s="33"/>
      <c r="Z237" s="33"/>
      <c r="AF237" s="9"/>
      <c r="AG237" s="18"/>
      <c r="AH237" s="11"/>
      <c r="AI237" s="11"/>
    </row>
    <row r="238" spans="12:35" ht="33" customHeight="1" x14ac:dyDescent="0.3">
      <c r="L238" s="9"/>
      <c r="M238" s="9"/>
      <c r="N238" s="12"/>
      <c r="O238" s="12"/>
      <c r="P238" s="12"/>
      <c r="Q238" s="12"/>
      <c r="R238" s="12"/>
      <c r="T238" s="33"/>
      <c r="U238" s="33"/>
      <c r="V238" s="33"/>
      <c r="W238" s="33"/>
      <c r="X238" s="33"/>
      <c r="Y238" s="33"/>
      <c r="Z238" s="33"/>
      <c r="AF238" s="9"/>
      <c r="AG238" s="18"/>
      <c r="AH238" s="11"/>
      <c r="AI238" s="11"/>
    </row>
    <row r="239" spans="12:35" ht="33" customHeight="1" x14ac:dyDescent="0.3">
      <c r="L239" s="9"/>
      <c r="M239" s="9"/>
      <c r="N239" s="12"/>
      <c r="O239" s="12"/>
      <c r="P239" s="12"/>
      <c r="Q239" s="12"/>
      <c r="R239" s="12"/>
      <c r="T239" s="33"/>
      <c r="U239" s="33"/>
      <c r="V239" s="33"/>
      <c r="W239" s="33"/>
      <c r="X239" s="33"/>
      <c r="Y239" s="33"/>
      <c r="Z239" s="33"/>
      <c r="AF239" s="9"/>
      <c r="AG239" s="18"/>
      <c r="AH239" s="11"/>
      <c r="AI239" s="11"/>
    </row>
    <row r="240" spans="12:35" ht="33" customHeight="1" x14ac:dyDescent="0.3">
      <c r="L240" s="9"/>
      <c r="M240" s="9"/>
      <c r="N240" s="12"/>
      <c r="O240" s="12"/>
      <c r="P240" s="12"/>
      <c r="Q240" s="12"/>
      <c r="R240" s="12"/>
      <c r="T240" s="33"/>
      <c r="U240" s="33"/>
      <c r="V240" s="33"/>
      <c r="W240" s="33"/>
      <c r="X240" s="33"/>
      <c r="Y240" s="33"/>
      <c r="Z240" s="33"/>
      <c r="AF240" s="9"/>
      <c r="AG240" s="18"/>
      <c r="AH240" s="11"/>
      <c r="AI240" s="11"/>
    </row>
    <row r="241" spans="12:35" ht="33" customHeight="1" x14ac:dyDescent="0.3">
      <c r="L241" s="9"/>
      <c r="M241" s="9"/>
      <c r="N241" s="12"/>
      <c r="O241" s="12"/>
      <c r="P241" s="12"/>
      <c r="Q241" s="12"/>
      <c r="R241" s="12"/>
      <c r="T241" s="33"/>
      <c r="U241" s="33"/>
      <c r="V241" s="33"/>
      <c r="W241" s="33"/>
      <c r="X241" s="33"/>
      <c r="Y241" s="33"/>
      <c r="Z241" s="33"/>
      <c r="AF241" s="9"/>
      <c r="AG241" s="18"/>
      <c r="AH241" s="11"/>
      <c r="AI241" s="11"/>
    </row>
    <row r="242" spans="12:35" ht="33" customHeight="1" x14ac:dyDescent="0.3">
      <c r="L242" s="9"/>
      <c r="M242" s="9"/>
      <c r="N242" s="12"/>
      <c r="O242" s="12"/>
      <c r="P242" s="12"/>
      <c r="Q242" s="12"/>
      <c r="R242" s="12"/>
      <c r="T242" s="33"/>
      <c r="U242" s="33"/>
      <c r="V242" s="33"/>
      <c r="W242" s="33"/>
      <c r="X242" s="33"/>
      <c r="Y242" s="33"/>
      <c r="Z242" s="33"/>
      <c r="AF242" s="9"/>
      <c r="AG242" s="18"/>
      <c r="AH242" s="11"/>
      <c r="AI242" s="11"/>
    </row>
    <row r="243" spans="12:35" ht="33" customHeight="1" x14ac:dyDescent="0.3">
      <c r="L243" s="9"/>
      <c r="M243" s="9"/>
      <c r="N243" s="12"/>
      <c r="O243" s="12"/>
      <c r="P243" s="12"/>
      <c r="Q243" s="12"/>
      <c r="R243" s="12"/>
      <c r="T243" s="33"/>
      <c r="U243" s="33"/>
      <c r="V243" s="33"/>
      <c r="W243" s="33"/>
      <c r="X243" s="33"/>
      <c r="Y243" s="33"/>
      <c r="Z243" s="33"/>
      <c r="AF243" s="9"/>
      <c r="AG243" s="18"/>
      <c r="AH243" s="11"/>
      <c r="AI243" s="11"/>
    </row>
    <row r="244" spans="12:35" ht="33" customHeight="1" x14ac:dyDescent="0.3">
      <c r="L244" s="9"/>
      <c r="M244" s="9"/>
      <c r="N244" s="12"/>
      <c r="O244" s="12"/>
      <c r="P244" s="12"/>
      <c r="Q244" s="12"/>
      <c r="R244" s="12"/>
      <c r="T244" s="33"/>
      <c r="U244" s="33"/>
      <c r="V244" s="33"/>
      <c r="W244" s="33"/>
      <c r="X244" s="33"/>
      <c r="Y244" s="33"/>
      <c r="Z244" s="33"/>
      <c r="AF244" s="9"/>
      <c r="AG244" s="18"/>
      <c r="AH244" s="11"/>
      <c r="AI244" s="11"/>
    </row>
    <row r="245" spans="12:35" ht="33" customHeight="1" x14ac:dyDescent="0.3">
      <c r="L245" s="9"/>
      <c r="M245" s="9"/>
      <c r="N245" s="12"/>
      <c r="O245" s="12"/>
      <c r="P245" s="12"/>
      <c r="Q245" s="12"/>
      <c r="R245" s="12"/>
      <c r="T245" s="33"/>
      <c r="U245" s="33"/>
      <c r="V245" s="33"/>
      <c r="W245" s="33"/>
      <c r="X245" s="33"/>
      <c r="Y245" s="33"/>
      <c r="Z245" s="33"/>
      <c r="AF245" s="9"/>
      <c r="AG245" s="18"/>
      <c r="AH245" s="11"/>
      <c r="AI245" s="11"/>
    </row>
    <row r="246" spans="12:35" ht="33" customHeight="1" x14ac:dyDescent="0.3">
      <c r="L246" s="9"/>
      <c r="M246" s="9"/>
      <c r="N246" s="12"/>
      <c r="O246" s="12"/>
      <c r="P246" s="12"/>
      <c r="Q246" s="12"/>
      <c r="R246" s="12"/>
      <c r="T246" s="33"/>
      <c r="U246" s="33"/>
      <c r="V246" s="33"/>
      <c r="W246" s="33"/>
      <c r="X246" s="33"/>
      <c r="Y246" s="33"/>
      <c r="Z246" s="33"/>
      <c r="AF246" s="9"/>
      <c r="AG246" s="18"/>
      <c r="AH246" s="11"/>
      <c r="AI246" s="11"/>
    </row>
    <row r="247" spans="12:35" ht="33" customHeight="1" x14ac:dyDescent="0.3">
      <c r="L247" s="9"/>
      <c r="M247" s="9"/>
      <c r="N247" s="12"/>
      <c r="O247" s="12"/>
      <c r="P247" s="12"/>
      <c r="Q247" s="12"/>
      <c r="R247" s="12"/>
      <c r="T247" s="33"/>
      <c r="U247" s="33"/>
      <c r="V247" s="33"/>
      <c r="W247" s="33"/>
      <c r="X247" s="33"/>
      <c r="Y247" s="33"/>
      <c r="Z247" s="33"/>
      <c r="AF247" s="9"/>
      <c r="AG247" s="18"/>
      <c r="AH247" s="11"/>
      <c r="AI247" s="11"/>
    </row>
    <row r="248" spans="12:35" ht="33" customHeight="1" x14ac:dyDescent="0.3">
      <c r="L248" s="9"/>
      <c r="M248" s="9"/>
      <c r="N248" s="12"/>
      <c r="O248" s="12"/>
      <c r="P248" s="12"/>
      <c r="Q248" s="12"/>
      <c r="R248" s="12"/>
      <c r="T248" s="33"/>
      <c r="U248" s="33"/>
      <c r="V248" s="33"/>
      <c r="W248" s="33"/>
      <c r="X248" s="33"/>
      <c r="Y248" s="33"/>
      <c r="Z248" s="33"/>
      <c r="AF248" s="9"/>
      <c r="AG248" s="18"/>
      <c r="AH248" s="11"/>
      <c r="AI248" s="11"/>
    </row>
    <row r="249" spans="12:35" ht="33" customHeight="1" x14ac:dyDescent="0.3">
      <c r="L249" s="9"/>
      <c r="M249" s="9"/>
      <c r="N249" s="12"/>
      <c r="O249" s="12"/>
      <c r="P249" s="12"/>
      <c r="Q249" s="12"/>
      <c r="R249" s="12"/>
      <c r="T249" s="33"/>
      <c r="U249" s="33"/>
      <c r="V249" s="33"/>
      <c r="W249" s="33"/>
      <c r="X249" s="33"/>
      <c r="Y249" s="33"/>
      <c r="Z249" s="33"/>
      <c r="AF249" s="9"/>
      <c r="AG249" s="18"/>
      <c r="AH249" s="11"/>
      <c r="AI249" s="11"/>
    </row>
    <row r="250" spans="12:35" ht="33" customHeight="1" x14ac:dyDescent="0.3">
      <c r="L250" s="9"/>
      <c r="M250" s="9"/>
      <c r="N250" s="12"/>
      <c r="O250" s="12"/>
      <c r="P250" s="12"/>
      <c r="Q250" s="12"/>
      <c r="R250" s="12"/>
      <c r="T250" s="33"/>
      <c r="U250" s="33"/>
      <c r="V250" s="33"/>
      <c r="W250" s="33"/>
      <c r="X250" s="33"/>
      <c r="Y250" s="33"/>
      <c r="Z250" s="33"/>
      <c r="AF250" s="9"/>
      <c r="AG250" s="18"/>
      <c r="AH250" s="11"/>
      <c r="AI250" s="11"/>
    </row>
    <row r="251" spans="12:35" ht="33" customHeight="1" x14ac:dyDescent="0.3">
      <c r="L251" s="9"/>
      <c r="M251" s="9"/>
      <c r="N251" s="12"/>
      <c r="O251" s="12"/>
      <c r="P251" s="12"/>
      <c r="Q251" s="12"/>
      <c r="R251" s="12"/>
      <c r="T251" s="33"/>
      <c r="U251" s="33"/>
      <c r="V251" s="33"/>
      <c r="W251" s="33"/>
      <c r="X251" s="33"/>
      <c r="Y251" s="33"/>
      <c r="Z251" s="33"/>
      <c r="AF251" s="9"/>
      <c r="AG251" s="18"/>
      <c r="AH251" s="11"/>
      <c r="AI251" s="11"/>
    </row>
    <row r="252" spans="12:35" ht="33" customHeight="1" x14ac:dyDescent="0.3">
      <c r="L252" s="9"/>
      <c r="M252" s="9"/>
      <c r="N252" s="12"/>
      <c r="O252" s="12"/>
      <c r="P252" s="12"/>
      <c r="Q252" s="12"/>
      <c r="R252" s="12"/>
      <c r="T252" s="33"/>
      <c r="U252" s="33"/>
      <c r="V252" s="33"/>
      <c r="W252" s="33"/>
      <c r="X252" s="33"/>
      <c r="Y252" s="33"/>
      <c r="Z252" s="33"/>
      <c r="AF252" s="9"/>
      <c r="AG252" s="18"/>
      <c r="AH252" s="11"/>
      <c r="AI252" s="11"/>
    </row>
    <row r="253" spans="12:35" ht="33" customHeight="1" x14ac:dyDescent="0.3">
      <c r="L253" s="9"/>
      <c r="M253" s="9"/>
      <c r="N253" s="12"/>
      <c r="O253" s="12"/>
      <c r="P253" s="12"/>
      <c r="Q253" s="12"/>
      <c r="R253" s="12"/>
      <c r="T253" s="33"/>
      <c r="U253" s="33"/>
      <c r="V253" s="33"/>
      <c r="W253" s="33"/>
      <c r="X253" s="33"/>
      <c r="Y253" s="33"/>
      <c r="Z253" s="33"/>
      <c r="AF253" s="9"/>
      <c r="AG253" s="18"/>
      <c r="AH253" s="11"/>
      <c r="AI253" s="11"/>
    </row>
    <row r="254" spans="12:35" ht="33" customHeight="1" x14ac:dyDescent="0.3">
      <c r="L254" s="9"/>
      <c r="M254" s="9"/>
      <c r="N254" s="12"/>
      <c r="O254" s="12"/>
      <c r="P254" s="12"/>
      <c r="Q254" s="12"/>
      <c r="R254" s="12"/>
      <c r="T254" s="33"/>
      <c r="U254" s="33"/>
      <c r="V254" s="33"/>
      <c r="W254" s="33"/>
      <c r="X254" s="33"/>
      <c r="Y254" s="33"/>
      <c r="Z254" s="33"/>
      <c r="AF254" s="9"/>
      <c r="AG254" s="18"/>
      <c r="AH254" s="11"/>
      <c r="AI254" s="11"/>
    </row>
    <row r="255" spans="12:35" ht="33" customHeight="1" x14ac:dyDescent="0.3">
      <c r="L255" s="9"/>
      <c r="M255" s="9"/>
      <c r="N255" s="12"/>
      <c r="O255" s="12"/>
      <c r="P255" s="12"/>
      <c r="Q255" s="12"/>
      <c r="R255" s="12"/>
      <c r="T255" s="33"/>
      <c r="U255" s="33"/>
      <c r="V255" s="33"/>
      <c r="W255" s="33"/>
      <c r="X255" s="33"/>
      <c r="Y255" s="33"/>
      <c r="Z255" s="33"/>
      <c r="AF255" s="9"/>
      <c r="AG255" s="18"/>
      <c r="AH255" s="11"/>
      <c r="AI255" s="11"/>
    </row>
    <row r="256" spans="12:35" ht="33" customHeight="1" x14ac:dyDescent="0.3">
      <c r="L256" s="9"/>
      <c r="M256" s="9"/>
      <c r="N256" s="12"/>
      <c r="O256" s="12"/>
      <c r="P256" s="12"/>
      <c r="Q256" s="12"/>
      <c r="R256" s="12"/>
      <c r="T256" s="33"/>
      <c r="U256" s="33"/>
      <c r="V256" s="33"/>
      <c r="W256" s="33"/>
      <c r="X256" s="33"/>
      <c r="Y256" s="33"/>
      <c r="Z256" s="33"/>
      <c r="AF256" s="9"/>
      <c r="AG256" s="18"/>
      <c r="AH256" s="11"/>
      <c r="AI256" s="11"/>
    </row>
    <row r="257" spans="12:35" ht="33" customHeight="1" x14ac:dyDescent="0.3">
      <c r="L257" s="9"/>
      <c r="M257" s="9"/>
      <c r="N257" s="12"/>
      <c r="O257" s="12"/>
      <c r="P257" s="12"/>
      <c r="Q257" s="12"/>
      <c r="R257" s="12"/>
      <c r="T257" s="33"/>
      <c r="U257" s="33"/>
      <c r="V257" s="33"/>
      <c r="W257" s="33"/>
      <c r="X257" s="33"/>
      <c r="Y257" s="33"/>
      <c r="Z257" s="33"/>
      <c r="AF257" s="9"/>
      <c r="AG257" s="18"/>
      <c r="AH257" s="11"/>
      <c r="AI257" s="11"/>
    </row>
    <row r="258" spans="12:35" ht="33" customHeight="1" x14ac:dyDescent="0.3">
      <c r="L258" s="9"/>
      <c r="M258" s="9"/>
      <c r="N258" s="12"/>
      <c r="O258" s="12"/>
      <c r="P258" s="12"/>
      <c r="Q258" s="12"/>
      <c r="R258" s="12"/>
      <c r="T258" s="33"/>
      <c r="U258" s="33"/>
      <c r="V258" s="33"/>
      <c r="W258" s="33"/>
      <c r="X258" s="33"/>
      <c r="Y258" s="33"/>
      <c r="Z258" s="33"/>
      <c r="AF258" s="9"/>
      <c r="AG258" s="18"/>
      <c r="AH258" s="11"/>
      <c r="AI258" s="11"/>
    </row>
    <row r="259" spans="12:35" ht="33" customHeight="1" x14ac:dyDescent="0.3">
      <c r="L259" s="9"/>
      <c r="M259" s="9"/>
      <c r="N259" s="12"/>
      <c r="O259" s="12"/>
      <c r="P259" s="12"/>
      <c r="Q259" s="12"/>
      <c r="R259" s="12"/>
      <c r="T259" s="33"/>
      <c r="U259" s="33"/>
      <c r="V259" s="33"/>
      <c r="W259" s="33"/>
      <c r="X259" s="33"/>
      <c r="Y259" s="33"/>
      <c r="Z259" s="33"/>
      <c r="AF259" s="9"/>
      <c r="AG259" s="18"/>
      <c r="AH259" s="11"/>
      <c r="AI259" s="11"/>
    </row>
    <row r="260" spans="12:35" ht="33" customHeight="1" x14ac:dyDescent="0.3">
      <c r="L260" s="9"/>
      <c r="M260" s="9"/>
      <c r="N260" s="12"/>
      <c r="O260" s="12"/>
      <c r="P260" s="12"/>
      <c r="Q260" s="12"/>
      <c r="R260" s="12"/>
      <c r="T260" s="33"/>
      <c r="U260" s="33"/>
      <c r="V260" s="33"/>
      <c r="W260" s="33"/>
      <c r="X260" s="33"/>
      <c r="Y260" s="33"/>
      <c r="Z260" s="33"/>
      <c r="AF260" s="9"/>
      <c r="AG260" s="18"/>
      <c r="AH260" s="11"/>
      <c r="AI260" s="11"/>
    </row>
    <row r="261" spans="12:35" ht="33" customHeight="1" x14ac:dyDescent="0.3">
      <c r="L261" s="9"/>
      <c r="M261" s="9"/>
      <c r="N261" s="12"/>
      <c r="O261" s="12"/>
      <c r="P261" s="12"/>
      <c r="Q261" s="12"/>
      <c r="R261" s="12"/>
      <c r="T261" s="33"/>
      <c r="U261" s="33"/>
      <c r="V261" s="33"/>
      <c r="W261" s="33"/>
      <c r="X261" s="33"/>
      <c r="Y261" s="33"/>
      <c r="Z261" s="33"/>
      <c r="AF261" s="9"/>
      <c r="AG261" s="18"/>
      <c r="AH261" s="11"/>
      <c r="AI261" s="11"/>
    </row>
    <row r="262" spans="12:35" ht="33" customHeight="1" x14ac:dyDescent="0.3">
      <c r="L262" s="9"/>
      <c r="M262" s="9"/>
      <c r="N262" s="12"/>
      <c r="O262" s="12"/>
      <c r="P262" s="12"/>
      <c r="Q262" s="12"/>
      <c r="R262" s="12"/>
      <c r="T262" s="33"/>
      <c r="U262" s="33"/>
      <c r="V262" s="33"/>
      <c r="W262" s="33"/>
      <c r="X262" s="33"/>
      <c r="Y262" s="33"/>
      <c r="Z262" s="33"/>
      <c r="AF262" s="9"/>
      <c r="AG262" s="18"/>
      <c r="AH262" s="11"/>
      <c r="AI262" s="11"/>
    </row>
    <row r="263" spans="12:35" ht="33" customHeight="1" x14ac:dyDescent="0.3">
      <c r="L263" s="9"/>
      <c r="M263" s="9"/>
      <c r="N263" s="12"/>
      <c r="O263" s="12"/>
      <c r="P263" s="12"/>
      <c r="Q263" s="12"/>
      <c r="R263" s="12"/>
      <c r="T263" s="33"/>
      <c r="U263" s="33"/>
      <c r="V263" s="33"/>
      <c r="W263" s="33"/>
      <c r="X263" s="33"/>
      <c r="Y263" s="33"/>
      <c r="Z263" s="33"/>
      <c r="AF263" s="9"/>
      <c r="AG263" s="18"/>
      <c r="AH263" s="11"/>
      <c r="AI263" s="11"/>
    </row>
    <row r="264" spans="12:35" ht="33" customHeight="1" x14ac:dyDescent="0.3">
      <c r="L264" s="9"/>
      <c r="M264" s="9"/>
      <c r="N264" s="12"/>
      <c r="O264" s="12"/>
      <c r="P264" s="12"/>
      <c r="Q264" s="12"/>
      <c r="R264" s="12"/>
      <c r="T264" s="33"/>
      <c r="U264" s="33"/>
      <c r="V264" s="33"/>
      <c r="W264" s="33"/>
      <c r="X264" s="33"/>
      <c r="Y264" s="33"/>
      <c r="Z264" s="33"/>
      <c r="AF264" s="9"/>
      <c r="AG264" s="18"/>
      <c r="AH264" s="11"/>
      <c r="AI264" s="11"/>
    </row>
    <row r="265" spans="12:35" ht="33" customHeight="1" x14ac:dyDescent="0.3">
      <c r="L265" s="9"/>
      <c r="M265" s="9"/>
      <c r="N265" s="12"/>
      <c r="O265" s="12"/>
      <c r="P265" s="12"/>
      <c r="Q265" s="12"/>
      <c r="R265" s="12"/>
      <c r="T265" s="33"/>
      <c r="U265" s="33"/>
      <c r="V265" s="33"/>
      <c r="W265" s="33"/>
      <c r="X265" s="33"/>
      <c r="Y265" s="33"/>
      <c r="Z265" s="33"/>
      <c r="AF265" s="9"/>
      <c r="AG265" s="18"/>
      <c r="AH265" s="11"/>
      <c r="AI265" s="11"/>
    </row>
    <row r="266" spans="12:35" ht="33" customHeight="1" x14ac:dyDescent="0.3">
      <c r="L266" s="9"/>
      <c r="M266" s="9"/>
      <c r="N266" s="12"/>
      <c r="O266" s="12"/>
      <c r="P266" s="12"/>
      <c r="Q266" s="12"/>
      <c r="R266" s="12"/>
      <c r="T266" s="33"/>
      <c r="U266" s="33"/>
      <c r="V266" s="33"/>
      <c r="W266" s="33"/>
      <c r="X266" s="33"/>
      <c r="Y266" s="33"/>
      <c r="Z266" s="33"/>
      <c r="AF266" s="9"/>
      <c r="AG266" s="18"/>
      <c r="AH266" s="11"/>
      <c r="AI266" s="11"/>
    </row>
    <row r="267" spans="12:35" ht="33" customHeight="1" x14ac:dyDescent="0.3">
      <c r="L267" s="9"/>
      <c r="M267" s="9"/>
      <c r="N267" s="12"/>
      <c r="O267" s="12"/>
      <c r="P267" s="12"/>
      <c r="Q267" s="12"/>
      <c r="R267" s="12"/>
      <c r="T267" s="33"/>
      <c r="U267" s="33"/>
      <c r="V267" s="33"/>
      <c r="W267" s="33"/>
      <c r="X267" s="33"/>
      <c r="Y267" s="33"/>
      <c r="Z267" s="33"/>
      <c r="AF267" s="9"/>
      <c r="AG267" s="18"/>
      <c r="AH267" s="11"/>
      <c r="AI267" s="11"/>
    </row>
    <row r="268" spans="12:35" ht="33" customHeight="1" x14ac:dyDescent="0.3">
      <c r="L268" s="9"/>
      <c r="M268" s="9"/>
      <c r="N268" s="12"/>
      <c r="O268" s="12"/>
      <c r="P268" s="12"/>
      <c r="Q268" s="12"/>
      <c r="R268" s="12"/>
      <c r="T268" s="33"/>
      <c r="U268" s="33"/>
      <c r="V268" s="33"/>
      <c r="W268" s="33"/>
      <c r="X268" s="33"/>
      <c r="Y268" s="33"/>
      <c r="Z268" s="33"/>
      <c r="AF268" s="9"/>
      <c r="AG268" s="18"/>
      <c r="AH268" s="11"/>
      <c r="AI268" s="11"/>
    </row>
    <row r="269" spans="12:35" ht="33" customHeight="1" x14ac:dyDescent="0.3">
      <c r="L269" s="9"/>
      <c r="M269" s="9"/>
      <c r="N269" s="12"/>
      <c r="O269" s="12"/>
      <c r="P269" s="12"/>
      <c r="Q269" s="12"/>
      <c r="R269" s="12"/>
      <c r="T269" s="33"/>
      <c r="U269" s="33"/>
      <c r="V269" s="33"/>
      <c r="W269" s="33"/>
      <c r="X269" s="33"/>
      <c r="Y269" s="33"/>
      <c r="Z269" s="33"/>
      <c r="AF269" s="9"/>
      <c r="AG269" s="18"/>
      <c r="AH269" s="11"/>
      <c r="AI269" s="11"/>
    </row>
    <row r="270" spans="12:35" ht="33" customHeight="1" x14ac:dyDescent="0.3">
      <c r="L270" s="9"/>
      <c r="M270" s="9"/>
      <c r="N270" s="12"/>
      <c r="O270" s="12"/>
      <c r="P270" s="12"/>
      <c r="Q270" s="12"/>
      <c r="R270" s="12"/>
      <c r="T270" s="33"/>
      <c r="U270" s="33"/>
      <c r="V270" s="33"/>
      <c r="W270" s="33"/>
      <c r="X270" s="33"/>
      <c r="Y270" s="33"/>
      <c r="Z270" s="33"/>
      <c r="AF270" s="9"/>
      <c r="AG270" s="18"/>
      <c r="AH270" s="11"/>
      <c r="AI270" s="11"/>
    </row>
  </sheetData>
  <sheetProtection formatCells="0" formatColumns="0" formatRows="0" insertColumns="0" insertRows="0" insertHyperlinks="0" deleteColumns="0" deleteRows="0" sort="0" autoFilter="0" pivotTables="0"/>
  <mergeCells count="50">
    <mergeCell ref="BJ1:BJ3"/>
    <mergeCell ref="B2:B3"/>
    <mergeCell ref="C2:C3"/>
    <mergeCell ref="D2:D3"/>
    <mergeCell ref="E2:E3"/>
    <mergeCell ref="I2:I3"/>
    <mergeCell ref="J2:J3"/>
    <mergeCell ref="T2:T3"/>
    <mergeCell ref="U2:V2"/>
    <mergeCell ref="W2:X2"/>
    <mergeCell ref="AJ1:AJ3"/>
    <mergeCell ref="AK1:AK3"/>
    <mergeCell ref="AL1:AL3"/>
    <mergeCell ref="AM1:AM3"/>
    <mergeCell ref="AN1:AN3"/>
    <mergeCell ref="AO1:BI1"/>
    <mergeCell ref="AO2:AQ2"/>
    <mergeCell ref="AR2:AW2"/>
    <mergeCell ref="AZ2:BG2"/>
    <mergeCell ref="BH2:BI2"/>
    <mergeCell ref="AB1:AB3"/>
    <mergeCell ref="AC1:AC3"/>
    <mergeCell ref="AD1:AD3"/>
    <mergeCell ref="AE1:AG1"/>
    <mergeCell ref="AH1:AH3"/>
    <mergeCell ref="AI1:AI3"/>
    <mergeCell ref="AE2:AE3"/>
    <mergeCell ref="AF2:AF3"/>
    <mergeCell ref="AG2:AG3"/>
    <mergeCell ref="P1:P3"/>
    <mergeCell ref="Q1:Q3"/>
    <mergeCell ref="R1:R3"/>
    <mergeCell ref="S1:S3"/>
    <mergeCell ref="T1:Z1"/>
    <mergeCell ref="BK1:BK3"/>
    <mergeCell ref="BL1:BL3"/>
    <mergeCell ref="BM1:BM3"/>
    <mergeCell ref="I1:J1"/>
    <mergeCell ref="A1:A3"/>
    <mergeCell ref="B1:E1"/>
    <mergeCell ref="F1:F3"/>
    <mergeCell ref="G1:G3"/>
    <mergeCell ref="H1:H3"/>
    <mergeCell ref="AA1:AA3"/>
    <mergeCell ref="Y2:Z2"/>
    <mergeCell ref="K1:K3"/>
    <mergeCell ref="L1:L3"/>
    <mergeCell ref="M1:M3"/>
    <mergeCell ref="N1:N3"/>
    <mergeCell ref="O1:O3"/>
  </mergeCells>
  <phoneticPr fontId="7" type="noConversion"/>
  <conditionalFormatting sqref="J18">
    <cfRule type="duplicateValues" dxfId="68" priority="6"/>
  </conditionalFormatting>
  <conditionalFormatting sqref="J19:J61">
    <cfRule type="duplicateValues" dxfId="67" priority="15"/>
  </conditionalFormatting>
  <conditionalFormatting sqref="J64:J70">
    <cfRule type="duplicateValues" dxfId="66" priority="14"/>
  </conditionalFormatting>
  <conditionalFormatting sqref="J71">
    <cfRule type="duplicateValues" dxfId="65" priority="7"/>
  </conditionalFormatting>
  <conditionalFormatting sqref="J105">
    <cfRule type="duplicateValues" dxfId="64" priority="8"/>
  </conditionalFormatting>
  <conditionalFormatting sqref="Q141:R146 Q147:Q148 R147:R150 R164:R170">
    <cfRule type="cellIs" dxfId="63" priority="11" operator="equal">
      <formula>"60점"</formula>
    </cfRule>
  </conditionalFormatting>
  <conditionalFormatting sqref="R153">
    <cfRule type="cellIs" dxfId="62" priority="10" operator="equal">
      <formula>"60점"</formula>
    </cfRule>
  </conditionalFormatting>
  <conditionalFormatting sqref="AA169:AB169">
    <cfRule type="containsText" dxfId="61" priority="12" operator="containsText" text="Y">
      <formula>NOT(ISERROR(SEARCH("Y",AA169)))</formula>
    </cfRule>
    <cfRule type="containsText" dxfId="60" priority="13" operator="containsText" text="유">
      <formula>NOT(ISERROR(SEARCH("유",AA169)))</formula>
    </cfRule>
  </conditionalFormatting>
  <conditionalFormatting sqref="J9:J17">
    <cfRule type="duplicateValues" dxfId="59" priority="65"/>
  </conditionalFormatting>
  <conditionalFormatting sqref="J170">
    <cfRule type="duplicateValues" dxfId="58" priority="4"/>
  </conditionalFormatting>
  <conditionalFormatting sqref="J4:J8">
    <cfRule type="duplicateValues" dxfId="57" priority="1"/>
  </conditionalFormatting>
  <conditionalFormatting sqref="J106:J140 J72:J104 J1:J3 J62:J63">
    <cfRule type="duplicateValues" dxfId="56" priority="66"/>
  </conditionalFormatting>
  <pageMargins left="0.69999998807907104" right="0.69999998807907104" top="0.75" bottom="0.75" header="0.30000001192092896" footer="0.30000001192092896"/>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H24" sqref="H24"/>
    </sheetView>
  </sheetViews>
  <sheetFormatPr defaultRowHeight="16.5" x14ac:dyDescent="0.3"/>
  <cols>
    <col min="1" max="3" width="20.25" customWidth="1"/>
  </cols>
  <sheetData>
    <row r="1" spans="1:3" x14ac:dyDescent="0.3">
      <c r="A1" s="62" t="s">
        <v>645</v>
      </c>
      <c r="B1" s="63" t="s">
        <v>646</v>
      </c>
      <c r="C1" s="63" t="s">
        <v>647</v>
      </c>
    </row>
    <row r="2" spans="1:3" x14ac:dyDescent="0.3">
      <c r="A2" s="60" t="s">
        <v>464</v>
      </c>
      <c r="B2" s="61" t="s">
        <v>465</v>
      </c>
      <c r="C2" s="61">
        <v>0.9</v>
      </c>
    </row>
    <row r="3" spans="1:3" x14ac:dyDescent="0.3">
      <c r="A3" s="60" t="s">
        <v>489</v>
      </c>
      <c r="B3" s="61" t="s">
        <v>484</v>
      </c>
      <c r="C3" s="61">
        <v>0.9</v>
      </c>
    </row>
    <row r="4" spans="1:3" x14ac:dyDescent="0.3">
      <c r="A4" s="60" t="s">
        <v>648</v>
      </c>
      <c r="B4" s="61" t="s">
        <v>649</v>
      </c>
      <c r="C4" s="61">
        <v>0.9</v>
      </c>
    </row>
    <row r="5" spans="1:3" x14ac:dyDescent="0.3">
      <c r="A5" s="60" t="s">
        <v>475</v>
      </c>
      <c r="B5" s="61" t="s">
        <v>486</v>
      </c>
      <c r="C5" s="61">
        <v>0.9</v>
      </c>
    </row>
    <row r="6" spans="1:3" x14ac:dyDescent="0.3">
      <c r="A6" s="60" t="s">
        <v>496</v>
      </c>
      <c r="B6" s="61" t="s">
        <v>650</v>
      </c>
      <c r="C6" s="61">
        <v>0.9</v>
      </c>
    </row>
    <row r="7" spans="1:3" x14ac:dyDescent="0.3">
      <c r="A7" s="60" t="s">
        <v>651</v>
      </c>
      <c r="B7" s="61" t="s">
        <v>652</v>
      </c>
      <c r="C7" s="61">
        <v>0.9</v>
      </c>
    </row>
    <row r="8" spans="1:3" x14ac:dyDescent="0.3">
      <c r="A8" s="60" t="s">
        <v>494</v>
      </c>
      <c r="B8" s="61" t="s">
        <v>214</v>
      </c>
      <c r="C8" s="61">
        <v>0.9</v>
      </c>
    </row>
    <row r="9" spans="1:3" x14ac:dyDescent="0.3">
      <c r="A9" s="60" t="s">
        <v>653</v>
      </c>
      <c r="B9" s="61" t="s">
        <v>654</v>
      </c>
      <c r="C9" s="61">
        <v>0.9</v>
      </c>
    </row>
    <row r="10" spans="1:3" x14ac:dyDescent="0.3">
      <c r="A10" s="60" t="s">
        <v>453</v>
      </c>
      <c r="B10" s="61" t="s">
        <v>459</v>
      </c>
      <c r="C10" s="61">
        <v>0.9</v>
      </c>
    </row>
    <row r="11" spans="1:3" x14ac:dyDescent="0.3">
      <c r="A11" s="60" t="s">
        <v>655</v>
      </c>
      <c r="B11" s="61" t="s">
        <v>656</v>
      </c>
      <c r="C11" s="61">
        <v>0.9</v>
      </c>
    </row>
    <row r="12" spans="1:3" x14ac:dyDescent="0.3">
      <c r="A12" s="60" t="s">
        <v>495</v>
      </c>
      <c r="B12" s="61" t="s">
        <v>480</v>
      </c>
      <c r="C12" s="61">
        <v>0.9</v>
      </c>
    </row>
    <row r="13" spans="1:3" x14ac:dyDescent="0.3">
      <c r="A13" s="60" t="s">
        <v>657</v>
      </c>
      <c r="B13" s="61" t="s">
        <v>658</v>
      </c>
      <c r="C13" s="61">
        <v>0.9</v>
      </c>
    </row>
    <row r="14" spans="1:3" x14ac:dyDescent="0.3">
      <c r="A14" s="60" t="s">
        <v>479</v>
      </c>
      <c r="B14" s="61" t="s">
        <v>476</v>
      </c>
      <c r="C14" s="61">
        <v>0.9</v>
      </c>
    </row>
    <row r="15" spans="1:3" x14ac:dyDescent="0.3">
      <c r="A15" s="60" t="s">
        <v>485</v>
      </c>
      <c r="B15" s="61" t="s">
        <v>474</v>
      </c>
      <c r="C15" s="61">
        <v>0.9</v>
      </c>
    </row>
    <row r="16" spans="1:3" x14ac:dyDescent="0.3">
      <c r="A16" s="60" t="s">
        <v>659</v>
      </c>
      <c r="B16" s="61" t="s">
        <v>660</v>
      </c>
      <c r="C16" s="61">
        <v>0.9</v>
      </c>
    </row>
    <row r="17" spans="1:3" x14ac:dyDescent="0.3">
      <c r="A17" s="60" t="s">
        <v>661</v>
      </c>
      <c r="B17" s="61" t="s">
        <v>662</v>
      </c>
      <c r="C17" s="61">
        <v>0.9</v>
      </c>
    </row>
    <row r="18" spans="1:3" x14ac:dyDescent="0.3">
      <c r="A18" s="60" t="s">
        <v>446</v>
      </c>
      <c r="B18" s="61" t="s">
        <v>217</v>
      </c>
      <c r="C18" s="61">
        <v>0.8</v>
      </c>
    </row>
    <row r="19" spans="1:3" x14ac:dyDescent="0.3">
      <c r="A19" s="60" t="s">
        <v>457</v>
      </c>
      <c r="B19" s="61" t="s">
        <v>447</v>
      </c>
      <c r="C19" s="61">
        <v>0.8</v>
      </c>
    </row>
    <row r="20" spans="1:3" x14ac:dyDescent="0.3">
      <c r="A20" s="60" t="s">
        <v>663</v>
      </c>
      <c r="B20" s="61" t="s">
        <v>664</v>
      </c>
      <c r="C20" s="61">
        <v>0.8</v>
      </c>
    </row>
    <row r="21" spans="1:3" x14ac:dyDescent="0.3">
      <c r="A21" s="60" t="s">
        <v>460</v>
      </c>
      <c r="B21" s="61" t="s">
        <v>448</v>
      </c>
      <c r="C21" s="61">
        <v>0.8</v>
      </c>
    </row>
    <row r="22" spans="1:3" x14ac:dyDescent="0.3">
      <c r="A22" s="60" t="s">
        <v>462</v>
      </c>
      <c r="B22" s="61" t="s">
        <v>218</v>
      </c>
      <c r="C22" s="61">
        <v>0.8</v>
      </c>
    </row>
    <row r="23" spans="1:3" x14ac:dyDescent="0.3">
      <c r="A23" s="60" t="s">
        <v>454</v>
      </c>
      <c r="B23" s="61" t="s">
        <v>456</v>
      </c>
      <c r="C23" s="61">
        <v>0.8</v>
      </c>
    </row>
    <row r="24" spans="1:3" x14ac:dyDescent="0.3">
      <c r="A24" s="60" t="s">
        <v>463</v>
      </c>
      <c r="B24" s="61" t="s">
        <v>468</v>
      </c>
      <c r="C24" s="61">
        <v>0.8</v>
      </c>
    </row>
    <row r="25" spans="1:3" x14ac:dyDescent="0.3">
      <c r="A25" s="60" t="s">
        <v>492</v>
      </c>
      <c r="B25" s="61" t="s">
        <v>488</v>
      </c>
      <c r="C25" s="61">
        <v>0.8</v>
      </c>
    </row>
    <row r="26" spans="1:3" x14ac:dyDescent="0.3">
      <c r="A26" s="60" t="s">
        <v>451</v>
      </c>
      <c r="B26" s="61" t="s">
        <v>444</v>
      </c>
      <c r="C26" s="61">
        <v>0.7</v>
      </c>
    </row>
    <row r="27" spans="1:3" x14ac:dyDescent="0.3">
      <c r="A27" s="60" t="s">
        <v>445</v>
      </c>
      <c r="B27" s="61" t="s">
        <v>184</v>
      </c>
      <c r="C27" s="61">
        <v>0.7</v>
      </c>
    </row>
    <row r="28" spans="1:3" x14ac:dyDescent="0.3">
      <c r="A28" s="60" t="s">
        <v>452</v>
      </c>
      <c r="B28" s="61" t="s">
        <v>467</v>
      </c>
      <c r="C28" s="61">
        <v>0.7</v>
      </c>
    </row>
    <row r="29" spans="1:3" x14ac:dyDescent="0.3">
      <c r="A29" s="60" t="s">
        <v>461</v>
      </c>
      <c r="B29" s="61" t="s">
        <v>279</v>
      </c>
      <c r="C29" s="61">
        <v>0.7</v>
      </c>
    </row>
  </sheetData>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90" zoomScaleNormal="90" zoomScaleSheetLayoutView="75" workbookViewId="0">
      <selection activeCell="J9" sqref="J9"/>
    </sheetView>
  </sheetViews>
  <sheetFormatPr defaultColWidth="9" defaultRowHeight="21.95" customHeight="1" x14ac:dyDescent="0.3"/>
  <cols>
    <col min="1" max="1" width="19" style="99" customWidth="1"/>
    <col min="2" max="2" width="19.375" style="99" customWidth="1"/>
    <col min="3" max="3" width="15" style="99" customWidth="1"/>
    <col min="4" max="16384" width="9" style="99"/>
  </cols>
  <sheetData>
    <row r="1" spans="1:3" ht="21.95" customHeight="1" x14ac:dyDescent="0.3">
      <c r="A1" s="98" t="s">
        <v>277</v>
      </c>
      <c r="B1" s="98" t="s">
        <v>1992</v>
      </c>
      <c r="C1" s="98" t="s">
        <v>443</v>
      </c>
    </row>
    <row r="2" spans="1:3" ht="21.95" customHeight="1" x14ac:dyDescent="0.3">
      <c r="A2" s="100" t="s">
        <v>464</v>
      </c>
      <c r="B2" s="101" t="s">
        <v>465</v>
      </c>
      <c r="C2" s="101">
        <v>0.9</v>
      </c>
    </row>
    <row r="3" spans="1:3" ht="21.95" customHeight="1" x14ac:dyDescent="0.3">
      <c r="A3" s="100" t="s">
        <v>451</v>
      </c>
      <c r="B3" s="101" t="s">
        <v>444</v>
      </c>
      <c r="C3" s="101">
        <v>0.7</v>
      </c>
    </row>
    <row r="4" spans="1:3" ht="21.95" customHeight="1" x14ac:dyDescent="0.3">
      <c r="A4" s="100" t="s">
        <v>445</v>
      </c>
      <c r="B4" s="101" t="s">
        <v>184</v>
      </c>
      <c r="C4" s="101">
        <v>0.7</v>
      </c>
    </row>
    <row r="5" spans="1:3" ht="21.95" customHeight="1" x14ac:dyDescent="0.3">
      <c r="A5" s="100" t="s">
        <v>648</v>
      </c>
      <c r="B5" s="101" t="s">
        <v>649</v>
      </c>
      <c r="C5" s="101">
        <v>0.9</v>
      </c>
    </row>
    <row r="6" spans="1:3" ht="21.95" customHeight="1" x14ac:dyDescent="0.3">
      <c r="A6" s="100" t="s">
        <v>475</v>
      </c>
      <c r="B6" s="101" t="s">
        <v>486</v>
      </c>
      <c r="C6" s="101">
        <v>0.9</v>
      </c>
    </row>
    <row r="7" spans="1:3" ht="21.95" customHeight="1" x14ac:dyDescent="0.3">
      <c r="A7" s="100" t="s">
        <v>452</v>
      </c>
      <c r="B7" s="102" t="s">
        <v>467</v>
      </c>
      <c r="C7" s="101">
        <v>0.7</v>
      </c>
    </row>
    <row r="8" spans="1:3" ht="21.95" customHeight="1" x14ac:dyDescent="0.3">
      <c r="A8" s="100" t="s">
        <v>446</v>
      </c>
      <c r="B8" s="101" t="s">
        <v>217</v>
      </c>
      <c r="C8" s="101">
        <v>0.8</v>
      </c>
    </row>
    <row r="9" spans="1:3" ht="21.95" customHeight="1" x14ac:dyDescent="0.3">
      <c r="A9" s="100" t="s">
        <v>457</v>
      </c>
      <c r="B9" s="101" t="s">
        <v>447</v>
      </c>
      <c r="C9" s="101">
        <v>0.8</v>
      </c>
    </row>
    <row r="10" spans="1:3" ht="21.95" customHeight="1" x14ac:dyDescent="0.3">
      <c r="A10" s="100" t="s">
        <v>496</v>
      </c>
      <c r="B10" s="101" t="s">
        <v>650</v>
      </c>
      <c r="C10" s="101">
        <v>0.9</v>
      </c>
    </row>
    <row r="11" spans="1:3" ht="21.95" customHeight="1" x14ac:dyDescent="0.3">
      <c r="A11" s="100" t="s">
        <v>663</v>
      </c>
      <c r="B11" s="101" t="s">
        <v>664</v>
      </c>
      <c r="C11" s="101">
        <v>0.8</v>
      </c>
    </row>
    <row r="12" spans="1:3" ht="21.95" customHeight="1" x14ac:dyDescent="0.3">
      <c r="A12" s="100" t="s">
        <v>494</v>
      </c>
      <c r="B12" s="101" t="s">
        <v>214</v>
      </c>
      <c r="C12" s="101">
        <v>0.9</v>
      </c>
    </row>
    <row r="13" spans="1:3" ht="21.95" customHeight="1" x14ac:dyDescent="0.3">
      <c r="A13" s="100" t="s">
        <v>653</v>
      </c>
      <c r="B13" s="101" t="s">
        <v>654</v>
      </c>
      <c r="C13" s="101">
        <v>0.9</v>
      </c>
    </row>
    <row r="14" spans="1:3" ht="21.95" customHeight="1" x14ac:dyDescent="0.3">
      <c r="A14" s="100" t="s">
        <v>460</v>
      </c>
      <c r="B14" s="101" t="s">
        <v>448</v>
      </c>
      <c r="C14" s="101">
        <v>0.9</v>
      </c>
    </row>
    <row r="15" spans="1:3" ht="21.95" customHeight="1" x14ac:dyDescent="0.3">
      <c r="A15" s="100" t="s">
        <v>453</v>
      </c>
      <c r="B15" s="101" t="s">
        <v>459</v>
      </c>
      <c r="C15" s="101">
        <v>0.8</v>
      </c>
    </row>
    <row r="16" spans="1:3" ht="21.95" customHeight="1" x14ac:dyDescent="0.3">
      <c r="A16" s="100" t="s">
        <v>655</v>
      </c>
      <c r="B16" s="101" t="s">
        <v>656</v>
      </c>
      <c r="C16" s="101">
        <v>0.9</v>
      </c>
    </row>
    <row r="17" spans="1:3" ht="21.95" customHeight="1" x14ac:dyDescent="0.3">
      <c r="A17" s="100" t="s">
        <v>1405</v>
      </c>
      <c r="B17" s="101" t="s">
        <v>1993</v>
      </c>
      <c r="C17" s="101">
        <v>0.9</v>
      </c>
    </row>
    <row r="18" spans="1:3" ht="21.95" customHeight="1" x14ac:dyDescent="0.3">
      <c r="A18" s="100" t="s">
        <v>462</v>
      </c>
      <c r="B18" s="101" t="s">
        <v>218</v>
      </c>
      <c r="C18" s="101">
        <v>0.8</v>
      </c>
    </row>
    <row r="19" spans="1:3" ht="21.95" customHeight="1" x14ac:dyDescent="0.3">
      <c r="A19" s="100" t="s">
        <v>495</v>
      </c>
      <c r="B19" s="101" t="s">
        <v>480</v>
      </c>
      <c r="C19" s="101">
        <v>0.9</v>
      </c>
    </row>
    <row r="20" spans="1:3" ht="21.95" customHeight="1" x14ac:dyDescent="0.3">
      <c r="A20" s="100" t="s">
        <v>497</v>
      </c>
      <c r="B20" s="101" t="s">
        <v>482</v>
      </c>
      <c r="C20" s="101">
        <v>0.8</v>
      </c>
    </row>
    <row r="21" spans="1:3" ht="21.95" customHeight="1" x14ac:dyDescent="0.3">
      <c r="A21" s="100" t="s">
        <v>479</v>
      </c>
      <c r="B21" s="101" t="s">
        <v>476</v>
      </c>
      <c r="C21" s="101">
        <v>0.9</v>
      </c>
    </row>
    <row r="22" spans="1:3" ht="21.95" customHeight="1" x14ac:dyDescent="0.3">
      <c r="A22" s="100" t="s">
        <v>485</v>
      </c>
      <c r="B22" s="101" t="s">
        <v>474</v>
      </c>
      <c r="C22" s="101">
        <v>0.9</v>
      </c>
    </row>
    <row r="23" spans="1:3" ht="21.95" customHeight="1" x14ac:dyDescent="0.3">
      <c r="A23" s="100" t="s">
        <v>461</v>
      </c>
      <c r="B23" s="101" t="s">
        <v>279</v>
      </c>
      <c r="C23" s="101">
        <v>0.7</v>
      </c>
    </row>
    <row r="24" spans="1:3" ht="21.95" customHeight="1" x14ac:dyDescent="0.3">
      <c r="A24" s="100" t="s">
        <v>454</v>
      </c>
      <c r="B24" s="101" t="s">
        <v>456</v>
      </c>
      <c r="C24" s="101">
        <v>0.8</v>
      </c>
    </row>
    <row r="25" spans="1:3" ht="21.95" customHeight="1" x14ac:dyDescent="0.3">
      <c r="A25" s="100" t="s">
        <v>463</v>
      </c>
      <c r="B25" s="101" t="s">
        <v>468</v>
      </c>
      <c r="C25" s="101">
        <v>0.9</v>
      </c>
    </row>
    <row r="26" spans="1:3" ht="21.95" customHeight="1" x14ac:dyDescent="0.3">
      <c r="A26" s="100" t="s">
        <v>492</v>
      </c>
      <c r="B26" s="101" t="s">
        <v>488</v>
      </c>
      <c r="C26" s="101">
        <v>0.8</v>
      </c>
    </row>
    <row r="27" spans="1:3" ht="21.95" customHeight="1" x14ac:dyDescent="0.3">
      <c r="A27" s="103"/>
      <c r="B27" s="103"/>
      <c r="C27" s="103"/>
    </row>
    <row r="28" spans="1:3" ht="21.95" customHeight="1" x14ac:dyDescent="0.3">
      <c r="A28" s="103"/>
      <c r="B28" s="103"/>
      <c r="C28" s="103"/>
    </row>
    <row r="29" spans="1:3" ht="21.95" customHeight="1" x14ac:dyDescent="0.3">
      <c r="A29" s="103"/>
      <c r="B29" s="103"/>
      <c r="C29" s="103"/>
    </row>
    <row r="30" spans="1:3" ht="21.95" customHeight="1" x14ac:dyDescent="0.3">
      <c r="A30" s="103"/>
      <c r="B30" s="103"/>
      <c r="C30" s="103"/>
    </row>
    <row r="31" spans="1:3" ht="21.95" customHeight="1" x14ac:dyDescent="0.3">
      <c r="B31" s="103"/>
      <c r="C31" s="103"/>
    </row>
    <row r="32" spans="1:3" ht="21.95" customHeight="1" x14ac:dyDescent="0.3">
      <c r="A32" s="103"/>
      <c r="B32" s="103"/>
      <c r="C32" s="103"/>
    </row>
    <row r="33" spans="1:3" ht="21.95" customHeight="1" x14ac:dyDescent="0.3">
      <c r="A33" s="103"/>
      <c r="B33" s="103"/>
      <c r="C33" s="103"/>
    </row>
    <row r="34" spans="1:3" ht="21.95" customHeight="1" x14ac:dyDescent="0.3">
      <c r="A34" s="103"/>
      <c r="B34" s="103"/>
      <c r="C34" s="103"/>
    </row>
    <row r="35" spans="1:3" ht="21.95" customHeight="1" x14ac:dyDescent="0.3">
      <c r="A35" s="103"/>
      <c r="B35" s="103"/>
      <c r="C35" s="103"/>
    </row>
    <row r="36" spans="1:3" ht="21.95" customHeight="1" x14ac:dyDescent="0.3">
      <c r="A36" s="103"/>
      <c r="B36" s="103"/>
      <c r="C36" s="103"/>
    </row>
  </sheetData>
  <phoneticPr fontId="7" type="noConversion"/>
  <pageMargins left="0.74805557727813721" right="0.74805557727813721" top="0.98430556058883667" bottom="0.98430556058883667" header="0.51166665554046631" footer="0.51166665554046631"/>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6"/>
  <sheetViews>
    <sheetView zoomScale="70" zoomScaleNormal="70" zoomScaleSheetLayoutView="75" workbookViewId="0">
      <pane ySplit="3" topLeftCell="A4" activePane="bottomLeft" state="frozen"/>
      <selection activeCell="N4" sqref="N4"/>
      <selection pane="bottomLeft" sqref="A1:A3"/>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66.25" style="7" bestFit="1" customWidth="1"/>
    <col min="12" max="12" width="5.25" style="7" bestFit="1" customWidth="1"/>
    <col min="13" max="13" width="6" style="7" bestFit="1" customWidth="1"/>
    <col min="14" max="14" width="5.25" style="14" customWidth="1"/>
    <col min="15" max="15" width="5.25" style="14" bestFit="1" customWidth="1"/>
    <col min="16" max="18" width="5.25" style="14" customWidth="1"/>
    <col min="19" max="19" width="5.375" style="7" bestFit="1" customWidth="1"/>
    <col min="20" max="20" width="9.25" style="34" bestFit="1" customWidth="1"/>
    <col min="21" max="26" width="10.75" style="34" hidden="1" customWidth="1"/>
    <col min="27" max="30" width="8.5" style="7" bestFit="1" customWidth="1"/>
    <col min="31" max="31" width="12.125" style="7" customWidth="1"/>
    <col min="32" max="32" width="32" style="7" customWidth="1"/>
    <col min="33" max="33" width="8.5" style="19" customWidth="1"/>
    <col min="34" max="34" width="36" style="13" customWidth="1"/>
    <col min="35" max="35" width="14.625" style="13" customWidth="1"/>
    <col min="36" max="36" width="6.875" style="7" hidden="1" customWidth="1"/>
    <col min="37" max="37" width="5.25" style="7" hidden="1" customWidth="1"/>
    <col min="38" max="38" width="6.875" style="7" hidden="1" customWidth="1"/>
    <col min="39" max="39" width="5.625" style="7" hidden="1" customWidth="1"/>
    <col min="40" max="40" width="9.375" style="7" hidden="1" customWidth="1"/>
    <col min="41" max="46" width="5.25" style="7" hidden="1" customWidth="1"/>
    <col min="47" max="47" width="3.75" style="7" hidden="1" customWidth="1"/>
    <col min="48" max="48" width="5.25" style="7" hidden="1" customWidth="1"/>
    <col min="49" max="49" width="3.75" style="7" hidden="1" customWidth="1"/>
    <col min="50" max="52" width="5.25" style="7" hidden="1" customWidth="1"/>
    <col min="53" max="53" width="7.5" style="7" hidden="1" customWidth="1"/>
    <col min="54" max="54" width="5.25" style="7" hidden="1" customWidth="1"/>
    <col min="55" max="55" width="7.5" style="7" hidden="1" customWidth="1"/>
    <col min="56" max="56" width="5.25" style="7" hidden="1" customWidth="1"/>
    <col min="57" max="57" width="7.5" style="7" hidden="1" customWidth="1"/>
    <col min="58" max="58" width="5.25" style="7" hidden="1" customWidth="1"/>
    <col min="59" max="59" width="7.5" style="7" hidden="1" customWidth="1"/>
    <col min="60" max="60" width="5.25" style="7" hidden="1" customWidth="1"/>
    <col min="61" max="61" width="7.5" style="7" hidden="1" customWidth="1"/>
    <col min="62" max="62" width="7" style="7" hidden="1" customWidth="1"/>
    <col min="63" max="63" width="17.5" style="19" hidden="1" customWidth="1"/>
    <col min="64" max="64" width="16.375" style="19" hidden="1" customWidth="1"/>
    <col min="65" max="65" width="38" style="19" hidden="1" customWidth="1"/>
    <col min="66" max="16384" width="9" style="7"/>
  </cols>
  <sheetData>
    <row r="1" spans="1:65" s="42" customFormat="1" ht="33" customHeight="1" x14ac:dyDescent="0.3">
      <c r="A1" s="135" t="s">
        <v>189</v>
      </c>
      <c r="B1" s="134" t="s">
        <v>403</v>
      </c>
      <c r="C1" s="134"/>
      <c r="D1" s="134"/>
      <c r="E1" s="134"/>
      <c r="F1" s="134" t="s">
        <v>403</v>
      </c>
      <c r="G1" s="134" t="s">
        <v>409</v>
      </c>
      <c r="H1" s="134" t="s">
        <v>212</v>
      </c>
      <c r="I1" s="134" t="s">
        <v>408</v>
      </c>
      <c r="J1" s="134"/>
      <c r="K1" s="134" t="s">
        <v>170</v>
      </c>
      <c r="L1" s="134" t="s">
        <v>172</v>
      </c>
      <c r="M1" s="134" t="s">
        <v>396</v>
      </c>
      <c r="N1" s="137" t="s">
        <v>394</v>
      </c>
      <c r="O1" s="137" t="s">
        <v>404</v>
      </c>
      <c r="P1" s="137" t="s">
        <v>424</v>
      </c>
      <c r="Q1" s="138" t="s">
        <v>470</v>
      </c>
      <c r="R1" s="138" t="s">
        <v>471</v>
      </c>
      <c r="S1" s="134" t="s">
        <v>466</v>
      </c>
      <c r="T1" s="141" t="s">
        <v>176</v>
      </c>
      <c r="U1" s="141"/>
      <c r="V1" s="141"/>
      <c r="W1" s="141"/>
      <c r="X1" s="141"/>
      <c r="Y1" s="141"/>
      <c r="Z1" s="141"/>
      <c r="AA1" s="134" t="s">
        <v>406</v>
      </c>
      <c r="AB1" s="134" t="s">
        <v>393</v>
      </c>
      <c r="AC1" s="134" t="s">
        <v>407</v>
      </c>
      <c r="AD1" s="134" t="s">
        <v>282</v>
      </c>
      <c r="AE1" s="134" t="s">
        <v>289</v>
      </c>
      <c r="AF1" s="134"/>
      <c r="AG1" s="134"/>
      <c r="AH1" s="134" t="s">
        <v>254</v>
      </c>
      <c r="AI1" s="145" t="s">
        <v>276</v>
      </c>
      <c r="AJ1" s="161" t="s">
        <v>168</v>
      </c>
      <c r="AK1" s="162" t="s">
        <v>410</v>
      </c>
      <c r="AL1" s="162" t="s">
        <v>399</v>
      </c>
      <c r="AM1" s="162" t="s">
        <v>169</v>
      </c>
      <c r="AN1" s="162" t="s">
        <v>288</v>
      </c>
      <c r="AO1" s="162" t="s">
        <v>174</v>
      </c>
      <c r="AP1" s="162"/>
      <c r="AQ1" s="162"/>
      <c r="AR1" s="162"/>
      <c r="AS1" s="162"/>
      <c r="AT1" s="162"/>
      <c r="AU1" s="162"/>
      <c r="AV1" s="162"/>
      <c r="AW1" s="162"/>
      <c r="AX1" s="162"/>
      <c r="AY1" s="162"/>
      <c r="AZ1" s="162"/>
      <c r="BA1" s="162"/>
      <c r="BB1" s="162"/>
      <c r="BC1" s="162"/>
      <c r="BD1" s="162"/>
      <c r="BE1" s="162"/>
      <c r="BF1" s="162"/>
      <c r="BG1" s="162"/>
      <c r="BH1" s="162"/>
      <c r="BI1" s="162"/>
      <c r="BJ1" s="162" t="s">
        <v>177</v>
      </c>
    </row>
    <row r="2" spans="1:65" s="42" customFormat="1" ht="33" customHeight="1" x14ac:dyDescent="0.3">
      <c r="A2" s="135"/>
      <c r="B2" s="135" t="s">
        <v>222</v>
      </c>
      <c r="C2" s="134" t="s">
        <v>173</v>
      </c>
      <c r="D2" s="134" t="s">
        <v>216</v>
      </c>
      <c r="E2" s="134" t="s">
        <v>171</v>
      </c>
      <c r="F2" s="134"/>
      <c r="G2" s="134"/>
      <c r="H2" s="134"/>
      <c r="I2" s="134" t="s">
        <v>195</v>
      </c>
      <c r="J2" s="134" t="s">
        <v>188</v>
      </c>
      <c r="K2" s="134"/>
      <c r="L2" s="134"/>
      <c r="M2" s="134"/>
      <c r="N2" s="137"/>
      <c r="O2" s="137"/>
      <c r="P2" s="137"/>
      <c r="Q2" s="139"/>
      <c r="R2" s="139"/>
      <c r="S2" s="134"/>
      <c r="T2" s="141" t="s">
        <v>281</v>
      </c>
      <c r="U2" s="151" t="s">
        <v>395</v>
      </c>
      <c r="V2" s="151"/>
      <c r="W2" s="152" t="s">
        <v>178</v>
      </c>
      <c r="X2" s="152"/>
      <c r="Y2" s="136" t="s">
        <v>175</v>
      </c>
      <c r="Z2" s="136"/>
      <c r="AA2" s="134"/>
      <c r="AB2" s="134"/>
      <c r="AC2" s="134"/>
      <c r="AD2" s="134"/>
      <c r="AE2" s="134" t="s">
        <v>392</v>
      </c>
      <c r="AF2" s="134" t="s">
        <v>490</v>
      </c>
      <c r="AG2" s="134" t="s">
        <v>491</v>
      </c>
      <c r="AH2" s="134"/>
      <c r="AI2" s="146"/>
      <c r="AJ2" s="144"/>
      <c r="AK2" s="163"/>
      <c r="AL2" s="163"/>
      <c r="AM2" s="163"/>
      <c r="AN2" s="163"/>
      <c r="AO2" s="163" t="s">
        <v>397</v>
      </c>
      <c r="AP2" s="163"/>
      <c r="AQ2" s="163"/>
      <c r="AR2" s="163" t="s">
        <v>398</v>
      </c>
      <c r="AS2" s="163"/>
      <c r="AT2" s="163"/>
      <c r="AU2" s="163"/>
      <c r="AV2" s="163"/>
      <c r="AW2" s="163"/>
      <c r="AX2" s="120"/>
      <c r="AY2" s="120"/>
      <c r="AZ2" s="163" t="s">
        <v>401</v>
      </c>
      <c r="BA2" s="163"/>
      <c r="BB2" s="163"/>
      <c r="BC2" s="163"/>
      <c r="BD2" s="163"/>
      <c r="BE2" s="163"/>
      <c r="BF2" s="163"/>
      <c r="BG2" s="163"/>
      <c r="BH2" s="163" t="s">
        <v>203</v>
      </c>
      <c r="BI2" s="163"/>
      <c r="BJ2" s="163"/>
    </row>
    <row r="3" spans="1:65" s="42" customFormat="1" ht="33" customHeight="1" x14ac:dyDescent="0.3">
      <c r="A3" s="135"/>
      <c r="B3" s="135"/>
      <c r="C3" s="134"/>
      <c r="D3" s="134"/>
      <c r="E3" s="134"/>
      <c r="F3" s="134"/>
      <c r="G3" s="134"/>
      <c r="H3" s="134"/>
      <c r="I3" s="134"/>
      <c r="J3" s="134"/>
      <c r="K3" s="134"/>
      <c r="L3" s="134"/>
      <c r="M3" s="134"/>
      <c r="N3" s="137"/>
      <c r="O3" s="137"/>
      <c r="P3" s="137"/>
      <c r="Q3" s="140"/>
      <c r="R3" s="140"/>
      <c r="S3" s="134"/>
      <c r="T3" s="141"/>
      <c r="U3" s="122" t="s">
        <v>210</v>
      </c>
      <c r="V3" s="122" t="s">
        <v>204</v>
      </c>
      <c r="W3" s="123" t="s">
        <v>210</v>
      </c>
      <c r="X3" s="123" t="s">
        <v>204</v>
      </c>
      <c r="Y3" s="124" t="s">
        <v>210</v>
      </c>
      <c r="Z3" s="124" t="s">
        <v>204</v>
      </c>
      <c r="AA3" s="134"/>
      <c r="AB3" s="134"/>
      <c r="AC3" s="134"/>
      <c r="AD3" s="134"/>
      <c r="AE3" s="134"/>
      <c r="AF3" s="134"/>
      <c r="AG3" s="134"/>
      <c r="AH3" s="134"/>
      <c r="AI3" s="147"/>
      <c r="AJ3" s="165"/>
      <c r="AK3" s="164"/>
      <c r="AL3" s="164"/>
      <c r="AM3" s="164"/>
      <c r="AN3" s="164"/>
      <c r="AO3" s="121" t="s">
        <v>187</v>
      </c>
      <c r="AP3" s="121" t="s">
        <v>186</v>
      </c>
      <c r="AQ3" s="121" t="s">
        <v>203</v>
      </c>
      <c r="AR3" s="121" t="s">
        <v>402</v>
      </c>
      <c r="AS3" s="121" t="s">
        <v>405</v>
      </c>
      <c r="AT3" s="121" t="s">
        <v>179</v>
      </c>
      <c r="AU3" s="121" t="s">
        <v>193</v>
      </c>
      <c r="AV3" s="121" t="s">
        <v>194</v>
      </c>
      <c r="AW3" s="121" t="s">
        <v>193</v>
      </c>
      <c r="AX3" s="121" t="s">
        <v>402</v>
      </c>
      <c r="AY3" s="121" t="s">
        <v>405</v>
      </c>
      <c r="AZ3" s="121" t="s">
        <v>194</v>
      </c>
      <c r="BA3" s="121" t="s">
        <v>400</v>
      </c>
      <c r="BB3" s="121" t="s">
        <v>183</v>
      </c>
      <c r="BC3" s="121" t="s">
        <v>400</v>
      </c>
      <c r="BD3" s="121" t="s">
        <v>190</v>
      </c>
      <c r="BE3" s="121" t="s">
        <v>400</v>
      </c>
      <c r="BF3" s="121" t="s">
        <v>179</v>
      </c>
      <c r="BG3" s="121" t="s">
        <v>400</v>
      </c>
      <c r="BH3" s="121" t="s">
        <v>203</v>
      </c>
      <c r="BI3" s="121" t="s">
        <v>400</v>
      </c>
      <c r="BJ3" s="164"/>
      <c r="BK3" s="112" t="s">
        <v>2220</v>
      </c>
      <c r="BL3" s="42" t="s">
        <v>2221</v>
      </c>
      <c r="BM3" s="42" t="s">
        <v>732</v>
      </c>
    </row>
    <row r="4" spans="1:65" s="42" customFormat="1" ht="33" customHeight="1" x14ac:dyDescent="0.3">
      <c r="A4" s="48">
        <v>1</v>
      </c>
      <c r="B4" s="28" t="s">
        <v>211</v>
      </c>
      <c r="C4" s="77"/>
      <c r="D4" s="85"/>
      <c r="E4" s="85"/>
      <c r="F4" s="20" t="s">
        <v>2568</v>
      </c>
      <c r="G4" s="21" t="s">
        <v>2428</v>
      </c>
      <c r="H4" s="67" t="s">
        <v>215</v>
      </c>
      <c r="I4" s="20" t="s">
        <v>2424</v>
      </c>
      <c r="J4" s="21" t="s">
        <v>2421</v>
      </c>
      <c r="K4" s="118" t="s">
        <v>2418</v>
      </c>
      <c r="L4" s="65" t="s">
        <v>206</v>
      </c>
      <c r="M4" s="17">
        <v>1</v>
      </c>
      <c r="N4" s="50">
        <v>20</v>
      </c>
      <c r="O4" s="50">
        <v>1</v>
      </c>
      <c r="P4" s="50">
        <v>21</v>
      </c>
      <c r="Q4" s="51">
        <v>60</v>
      </c>
      <c r="R4" s="51" t="s">
        <v>575</v>
      </c>
      <c r="S4" s="65" t="s">
        <v>735</v>
      </c>
      <c r="T4" s="43">
        <f t="shared" ref="T4:T6" si="0">IF(L4="A",6160,IF(L4="B",4180,IF(L4="C",2970,0)))*P4</f>
        <v>129360</v>
      </c>
      <c r="U4" s="44">
        <f t="shared" ref="U4:U6" si="1">T4-V4</f>
        <v>12936</v>
      </c>
      <c r="V4" s="44">
        <f t="shared" ref="V4:V6" si="2">ROUNDDOWN(IF(L4="A",6160,IF(L4="B",4180,IF(L4="C",2970,0)))*P4*M4*IF(F4="직무법정",0.5,IF(F4="외국어과정",0.5,0.9)),0)</f>
        <v>116424</v>
      </c>
      <c r="W4" s="125" t="s">
        <v>2566</v>
      </c>
      <c r="X4" s="125" t="s">
        <v>2566</v>
      </c>
      <c r="Y4" s="126" t="s">
        <v>2567</v>
      </c>
      <c r="Z4" s="126" t="s">
        <v>2567</v>
      </c>
      <c r="AA4" s="21"/>
      <c r="AB4" s="21" t="s">
        <v>2433</v>
      </c>
      <c r="AC4" s="21" t="s">
        <v>2432</v>
      </c>
      <c r="AD4" s="91" t="s">
        <v>2435</v>
      </c>
      <c r="AE4" s="54" t="s">
        <v>426</v>
      </c>
      <c r="AF4" s="65" t="s">
        <v>1929</v>
      </c>
      <c r="AG4" s="17" t="str">
        <f t="shared" ref="AG4:AG6" si="3">LEFT(AF4,6)</f>
        <v>200107</v>
      </c>
      <c r="AH4" s="65" t="s">
        <v>2427</v>
      </c>
      <c r="AI4" s="93">
        <v>46809</v>
      </c>
      <c r="BK4" s="42">
        <v>5000</v>
      </c>
      <c r="BL4" s="42">
        <v>10</v>
      </c>
      <c r="BM4" s="42" t="s">
        <v>2563</v>
      </c>
    </row>
    <row r="5" spans="1:65" s="42" customFormat="1" ht="33" customHeight="1" x14ac:dyDescent="0.3">
      <c r="A5" s="48">
        <v>2</v>
      </c>
      <c r="B5" s="28" t="s">
        <v>211</v>
      </c>
      <c r="C5" s="77"/>
      <c r="D5" s="85"/>
      <c r="E5" s="85"/>
      <c r="F5" s="20" t="s">
        <v>2568</v>
      </c>
      <c r="G5" s="21" t="s">
        <v>2428</v>
      </c>
      <c r="H5" s="67" t="s">
        <v>215</v>
      </c>
      <c r="I5" s="20" t="s">
        <v>2423</v>
      </c>
      <c r="J5" s="21" t="s">
        <v>2420</v>
      </c>
      <c r="K5" s="118" t="s">
        <v>2591</v>
      </c>
      <c r="L5" s="65" t="s">
        <v>206</v>
      </c>
      <c r="M5" s="17">
        <v>1</v>
      </c>
      <c r="N5" s="50">
        <v>18</v>
      </c>
      <c r="O5" s="50">
        <v>1</v>
      </c>
      <c r="P5" s="50">
        <v>19</v>
      </c>
      <c r="Q5" s="51">
        <v>60</v>
      </c>
      <c r="R5" s="51" t="s">
        <v>575</v>
      </c>
      <c r="S5" s="65" t="s">
        <v>735</v>
      </c>
      <c r="T5" s="43">
        <f t="shared" si="0"/>
        <v>117040</v>
      </c>
      <c r="U5" s="44">
        <f t="shared" si="1"/>
        <v>11704</v>
      </c>
      <c r="V5" s="44">
        <f t="shared" si="2"/>
        <v>105336</v>
      </c>
      <c r="W5" s="125" t="s">
        <v>2566</v>
      </c>
      <c r="X5" s="125" t="s">
        <v>2566</v>
      </c>
      <c r="Y5" s="126" t="s">
        <v>2567</v>
      </c>
      <c r="Z5" s="126" t="s">
        <v>2567</v>
      </c>
      <c r="AA5" s="21"/>
      <c r="AB5" s="21" t="s">
        <v>2431</v>
      </c>
      <c r="AC5" s="21" t="s">
        <v>2430</v>
      </c>
      <c r="AD5" s="91" t="s">
        <v>2436</v>
      </c>
      <c r="AE5" s="54" t="s">
        <v>426</v>
      </c>
      <c r="AF5" s="65" t="s">
        <v>1929</v>
      </c>
      <c r="AG5" s="17" t="str">
        <f t="shared" si="3"/>
        <v>200107</v>
      </c>
      <c r="AH5" s="65" t="s">
        <v>2426</v>
      </c>
      <c r="AI5" s="93">
        <v>46809</v>
      </c>
      <c r="BK5" s="42">
        <v>5000</v>
      </c>
      <c r="BL5" s="42">
        <v>10</v>
      </c>
      <c r="BM5" s="42" t="s">
        <v>2564</v>
      </c>
    </row>
    <row r="6" spans="1:65" s="42" customFormat="1" ht="33" customHeight="1" x14ac:dyDescent="0.3">
      <c r="A6" s="48">
        <v>3</v>
      </c>
      <c r="B6" s="28" t="s">
        <v>211</v>
      </c>
      <c r="C6" s="77" t="s">
        <v>2437</v>
      </c>
      <c r="D6" s="85" t="s">
        <v>2438</v>
      </c>
      <c r="E6" s="85" t="s">
        <v>2439</v>
      </c>
      <c r="F6" s="20" t="s">
        <v>2568</v>
      </c>
      <c r="G6" s="21" t="s">
        <v>2428</v>
      </c>
      <c r="H6" s="67" t="s">
        <v>215</v>
      </c>
      <c r="I6" s="20" t="s">
        <v>2422</v>
      </c>
      <c r="J6" s="21" t="s">
        <v>2419</v>
      </c>
      <c r="K6" s="118" t="s">
        <v>2417</v>
      </c>
      <c r="L6" s="65" t="s">
        <v>206</v>
      </c>
      <c r="M6" s="17">
        <v>1</v>
      </c>
      <c r="N6" s="50">
        <v>20</v>
      </c>
      <c r="O6" s="50">
        <v>1</v>
      </c>
      <c r="P6" s="50">
        <v>21</v>
      </c>
      <c r="Q6" s="51">
        <v>60</v>
      </c>
      <c r="R6" s="51" t="s">
        <v>575</v>
      </c>
      <c r="S6" s="65" t="s">
        <v>735</v>
      </c>
      <c r="T6" s="43">
        <f t="shared" si="0"/>
        <v>129360</v>
      </c>
      <c r="U6" s="44">
        <f t="shared" si="1"/>
        <v>12936</v>
      </c>
      <c r="V6" s="44">
        <f t="shared" si="2"/>
        <v>116424</v>
      </c>
      <c r="W6" s="125" t="s">
        <v>2566</v>
      </c>
      <c r="X6" s="125" t="s">
        <v>2566</v>
      </c>
      <c r="Y6" s="126" t="s">
        <v>2567</v>
      </c>
      <c r="Z6" s="126" t="s">
        <v>2567</v>
      </c>
      <c r="AA6" s="21" t="s">
        <v>2440</v>
      </c>
      <c r="AB6" s="21" t="s">
        <v>2441</v>
      </c>
      <c r="AC6" s="119" t="s">
        <v>2442</v>
      </c>
      <c r="AD6" s="91" t="s">
        <v>2434</v>
      </c>
      <c r="AE6" s="54" t="s">
        <v>426</v>
      </c>
      <c r="AF6" s="65" t="s">
        <v>1929</v>
      </c>
      <c r="AG6" s="17" t="str">
        <f t="shared" si="3"/>
        <v>200107</v>
      </c>
      <c r="AH6" s="65" t="s">
        <v>2425</v>
      </c>
      <c r="AI6" s="93">
        <v>46809</v>
      </c>
      <c r="BK6" s="42">
        <v>5000</v>
      </c>
      <c r="BL6" s="42">
        <v>10</v>
      </c>
      <c r="BM6" s="42" t="s">
        <v>2565</v>
      </c>
    </row>
    <row r="7" spans="1:65" ht="33" customHeight="1" x14ac:dyDescent="0.3">
      <c r="G7" s="9"/>
      <c r="H7" s="9"/>
      <c r="L7" s="9"/>
      <c r="M7" s="9"/>
      <c r="N7" s="12"/>
      <c r="O7" s="12"/>
      <c r="P7" s="12"/>
      <c r="Q7" s="12"/>
      <c r="R7" s="12"/>
      <c r="T7" s="33"/>
      <c r="U7" s="33"/>
      <c r="V7" s="33"/>
      <c r="W7" s="33"/>
      <c r="X7" s="33"/>
      <c r="Y7" s="33"/>
      <c r="Z7" s="33"/>
      <c r="AA7" s="15"/>
      <c r="AB7" s="15"/>
      <c r="AC7" s="15"/>
      <c r="AD7" s="15"/>
      <c r="AE7" s="10"/>
      <c r="AF7" s="9"/>
      <c r="AG7" s="18"/>
      <c r="AH7" s="11"/>
      <c r="AI7" s="11"/>
    </row>
    <row r="8" spans="1:65" ht="33" customHeight="1" x14ac:dyDescent="0.3">
      <c r="G8" s="9"/>
      <c r="H8" s="9"/>
      <c r="L8" s="9"/>
      <c r="M8" s="9"/>
      <c r="N8" s="12"/>
      <c r="O8" s="12"/>
      <c r="P8" s="12"/>
      <c r="Q8" s="12"/>
      <c r="R8" s="12"/>
      <c r="T8" s="33"/>
      <c r="U8" s="33"/>
      <c r="V8" s="33"/>
      <c r="W8" s="33"/>
      <c r="X8" s="33"/>
      <c r="Y8" s="33"/>
      <c r="Z8" s="33"/>
      <c r="AA8" s="15"/>
      <c r="AB8" s="15"/>
      <c r="AC8" s="15"/>
      <c r="AD8" s="15"/>
      <c r="AE8" s="10"/>
      <c r="AF8" s="9"/>
      <c r="AG8" s="18"/>
      <c r="AH8" s="11"/>
      <c r="AI8" s="11"/>
    </row>
    <row r="9" spans="1:65" ht="33" customHeight="1" x14ac:dyDescent="0.3">
      <c r="G9" s="9"/>
      <c r="H9" s="9"/>
      <c r="L9" s="9"/>
      <c r="M9" s="9"/>
      <c r="N9" s="12"/>
      <c r="O9" s="12"/>
      <c r="P9" s="12"/>
      <c r="Q9" s="12"/>
      <c r="R9" s="12"/>
      <c r="T9" s="33"/>
      <c r="U9" s="33"/>
      <c r="V9" s="33"/>
      <c r="W9" s="33"/>
      <c r="X9" s="33"/>
      <c r="Y9" s="33"/>
      <c r="Z9" s="33"/>
      <c r="AE9" s="10"/>
      <c r="AF9" s="9"/>
      <c r="AG9" s="18"/>
      <c r="AH9" s="11"/>
      <c r="AI9" s="11"/>
    </row>
    <row r="10" spans="1:65" ht="33" customHeight="1" x14ac:dyDescent="0.3">
      <c r="G10" s="9"/>
      <c r="H10" s="9"/>
      <c r="L10" s="9"/>
      <c r="M10" s="9"/>
      <c r="N10" s="12"/>
      <c r="O10" s="12"/>
      <c r="P10" s="12"/>
      <c r="Q10" s="12"/>
      <c r="R10" s="12"/>
      <c r="T10" s="33"/>
      <c r="U10" s="33"/>
      <c r="V10" s="33"/>
      <c r="W10" s="33"/>
      <c r="X10" s="33"/>
      <c r="Y10" s="33"/>
      <c r="Z10" s="33"/>
      <c r="AE10" s="10"/>
      <c r="AF10" s="9"/>
      <c r="AG10" s="18"/>
      <c r="AH10" s="11"/>
      <c r="AI10" s="11"/>
    </row>
    <row r="11" spans="1:65" ht="33" customHeight="1" x14ac:dyDescent="0.3">
      <c r="G11" s="9"/>
      <c r="H11" s="9"/>
      <c r="L11" s="9"/>
      <c r="M11" s="9"/>
      <c r="N11" s="12"/>
      <c r="O11" s="12"/>
      <c r="P11" s="12"/>
      <c r="Q11" s="12"/>
      <c r="R11" s="12"/>
      <c r="T11" s="33"/>
      <c r="U11" s="33"/>
      <c r="V11" s="33"/>
      <c r="W11" s="33"/>
      <c r="X11" s="33"/>
      <c r="Y11" s="33"/>
      <c r="Z11" s="33"/>
      <c r="AE11" s="10"/>
      <c r="AF11" s="9"/>
      <c r="AG11" s="18"/>
      <c r="AH11" s="11"/>
      <c r="AI11" s="11"/>
    </row>
    <row r="12" spans="1:65" ht="33" customHeight="1" x14ac:dyDescent="0.3">
      <c r="G12" s="9"/>
      <c r="H12" s="9"/>
      <c r="L12" s="9"/>
      <c r="M12" s="9"/>
      <c r="N12" s="12"/>
      <c r="O12" s="12"/>
      <c r="P12" s="12"/>
      <c r="Q12" s="12"/>
      <c r="R12" s="12"/>
      <c r="T12" s="33"/>
      <c r="U12" s="33"/>
      <c r="V12" s="33"/>
      <c r="W12" s="33"/>
      <c r="X12" s="33"/>
      <c r="Y12" s="33"/>
      <c r="Z12" s="33"/>
      <c r="AE12" s="10"/>
      <c r="AF12" s="9"/>
      <c r="AG12" s="18"/>
      <c r="AH12" s="11"/>
      <c r="AI12" s="11"/>
    </row>
    <row r="13" spans="1:65" ht="33" customHeight="1" x14ac:dyDescent="0.3">
      <c r="G13" s="9"/>
      <c r="H13" s="9"/>
      <c r="L13" s="9"/>
      <c r="M13" s="9"/>
      <c r="N13" s="12"/>
      <c r="O13" s="12"/>
      <c r="P13" s="12"/>
      <c r="Q13" s="12"/>
      <c r="R13" s="12"/>
      <c r="T13" s="33"/>
      <c r="U13" s="33"/>
      <c r="V13" s="33"/>
      <c r="W13" s="33"/>
      <c r="X13" s="33"/>
      <c r="Y13" s="33"/>
      <c r="Z13" s="33"/>
      <c r="AE13" s="10"/>
      <c r="AF13" s="9"/>
      <c r="AG13" s="18"/>
      <c r="AH13" s="11"/>
      <c r="AI13" s="11"/>
    </row>
    <row r="14" spans="1:65" ht="33" customHeight="1" x14ac:dyDescent="0.3">
      <c r="G14" s="9"/>
      <c r="H14" s="9"/>
      <c r="L14" s="9"/>
      <c r="M14" s="9"/>
      <c r="N14" s="12"/>
      <c r="O14" s="12"/>
      <c r="P14" s="12"/>
      <c r="Q14" s="12"/>
      <c r="R14" s="12"/>
      <c r="T14" s="33"/>
      <c r="U14" s="33"/>
      <c r="V14" s="33"/>
      <c r="W14" s="33"/>
      <c r="X14" s="33"/>
      <c r="Y14" s="33"/>
      <c r="Z14" s="33"/>
      <c r="AE14" s="10"/>
      <c r="AF14" s="9"/>
      <c r="AG14" s="18"/>
      <c r="AH14" s="11"/>
      <c r="AI14" s="11"/>
    </row>
    <row r="15" spans="1:65" ht="33" customHeight="1" x14ac:dyDescent="0.3">
      <c r="G15" s="9"/>
      <c r="H15" s="9"/>
      <c r="L15" s="9"/>
      <c r="M15" s="9"/>
      <c r="N15" s="12"/>
      <c r="O15" s="12"/>
      <c r="P15" s="12"/>
      <c r="Q15" s="12"/>
      <c r="R15" s="12"/>
      <c r="T15" s="33"/>
      <c r="U15" s="33"/>
      <c r="V15" s="33"/>
      <c r="W15" s="33"/>
      <c r="X15" s="33"/>
      <c r="Y15" s="33"/>
      <c r="Z15" s="33"/>
      <c r="AE15" s="10"/>
      <c r="AF15" s="9"/>
      <c r="AG15" s="18"/>
      <c r="AH15" s="11"/>
      <c r="AI15" s="11"/>
    </row>
    <row r="16" spans="1:65" ht="33" customHeight="1" x14ac:dyDescent="0.3">
      <c r="G16" s="9"/>
      <c r="H16" s="9"/>
      <c r="L16" s="9"/>
      <c r="M16" s="9"/>
      <c r="N16" s="12"/>
      <c r="O16" s="12"/>
      <c r="P16" s="12"/>
      <c r="Q16" s="12"/>
      <c r="R16" s="12"/>
      <c r="T16" s="33"/>
      <c r="U16" s="33"/>
      <c r="V16" s="33"/>
      <c r="W16" s="33"/>
      <c r="X16" s="33"/>
      <c r="Y16" s="33"/>
      <c r="Z16" s="33"/>
      <c r="AE16" s="10"/>
      <c r="AF16" s="9"/>
      <c r="AG16" s="18"/>
      <c r="AH16" s="11"/>
      <c r="AI16" s="11"/>
    </row>
    <row r="17" spans="7:35" ht="33" customHeight="1" x14ac:dyDescent="0.3">
      <c r="G17" s="9"/>
      <c r="H17" s="9"/>
      <c r="L17" s="9"/>
      <c r="M17" s="9"/>
      <c r="N17" s="12"/>
      <c r="O17" s="12"/>
      <c r="P17" s="12"/>
      <c r="Q17" s="12"/>
      <c r="R17" s="12"/>
      <c r="T17" s="33"/>
      <c r="U17" s="33"/>
      <c r="V17" s="33"/>
      <c r="W17" s="33"/>
      <c r="X17" s="33"/>
      <c r="Y17" s="33"/>
      <c r="Z17" s="33"/>
      <c r="AE17" s="10"/>
      <c r="AF17" s="9"/>
      <c r="AG17" s="18"/>
      <c r="AH17" s="11"/>
      <c r="AI17" s="11"/>
    </row>
    <row r="18" spans="7:35" ht="33" customHeight="1" x14ac:dyDescent="0.3">
      <c r="G18" s="9"/>
      <c r="H18" s="9"/>
      <c r="L18" s="9"/>
      <c r="M18" s="9"/>
      <c r="N18" s="12"/>
      <c r="O18" s="12"/>
      <c r="P18" s="12"/>
      <c r="Q18" s="12"/>
      <c r="R18" s="12"/>
      <c r="T18" s="33"/>
      <c r="U18" s="33"/>
      <c r="V18" s="33"/>
      <c r="W18" s="33"/>
      <c r="X18" s="33"/>
      <c r="Y18" s="33"/>
      <c r="Z18" s="33"/>
      <c r="AE18" s="10"/>
      <c r="AF18" s="9"/>
      <c r="AG18" s="18"/>
      <c r="AH18" s="11"/>
      <c r="AI18" s="11"/>
    </row>
    <row r="19" spans="7:35" ht="33" customHeight="1" x14ac:dyDescent="0.3">
      <c r="G19" s="9"/>
      <c r="H19" s="9"/>
      <c r="L19" s="9"/>
      <c r="M19" s="9"/>
      <c r="N19" s="12"/>
      <c r="O19" s="12"/>
      <c r="P19" s="12"/>
      <c r="Q19" s="12"/>
      <c r="R19" s="12"/>
      <c r="T19" s="33"/>
      <c r="U19" s="33"/>
      <c r="V19" s="33"/>
      <c r="W19" s="33"/>
      <c r="X19" s="33"/>
      <c r="Y19" s="33"/>
      <c r="Z19" s="33"/>
      <c r="AE19" s="10"/>
      <c r="AF19" s="9"/>
      <c r="AG19" s="18"/>
      <c r="AH19" s="11"/>
      <c r="AI19" s="11"/>
    </row>
    <row r="20" spans="7:35" ht="33" customHeight="1" x14ac:dyDescent="0.3">
      <c r="G20" s="9"/>
      <c r="H20" s="9"/>
      <c r="L20" s="9"/>
      <c r="M20" s="9"/>
      <c r="N20" s="12"/>
      <c r="O20" s="12"/>
      <c r="P20" s="12"/>
      <c r="Q20" s="12"/>
      <c r="R20" s="12"/>
      <c r="T20" s="33"/>
      <c r="U20" s="33"/>
      <c r="V20" s="33"/>
      <c r="W20" s="33"/>
      <c r="X20" s="33"/>
      <c r="Y20" s="33"/>
      <c r="Z20" s="33"/>
      <c r="AE20" s="10"/>
      <c r="AF20" s="9"/>
      <c r="AG20" s="18"/>
      <c r="AH20" s="11"/>
      <c r="AI20" s="11"/>
    </row>
    <row r="21" spans="7:35" ht="33" customHeight="1" x14ac:dyDescent="0.3">
      <c r="G21" s="9"/>
      <c r="H21" s="9"/>
      <c r="L21" s="9"/>
      <c r="M21" s="9"/>
      <c r="N21" s="12"/>
      <c r="O21" s="12"/>
      <c r="P21" s="12"/>
      <c r="Q21" s="12"/>
      <c r="R21" s="12"/>
      <c r="T21" s="33"/>
      <c r="U21" s="33"/>
      <c r="V21" s="33"/>
      <c r="W21" s="33"/>
      <c r="X21" s="33"/>
      <c r="Y21" s="33"/>
      <c r="Z21" s="33"/>
      <c r="AE21" s="10"/>
      <c r="AF21" s="9"/>
      <c r="AG21" s="18"/>
      <c r="AH21" s="11"/>
      <c r="AI21" s="11"/>
    </row>
    <row r="22" spans="7:35" ht="33" customHeight="1" x14ac:dyDescent="0.3">
      <c r="G22" s="9"/>
      <c r="H22" s="9"/>
      <c r="L22" s="9"/>
      <c r="M22" s="9"/>
      <c r="N22" s="12"/>
      <c r="O22" s="12"/>
      <c r="P22" s="12"/>
      <c r="Q22" s="12"/>
      <c r="R22" s="12"/>
      <c r="T22" s="33"/>
      <c r="U22" s="33"/>
      <c r="V22" s="33"/>
      <c r="W22" s="33"/>
      <c r="X22" s="33"/>
      <c r="Y22" s="33"/>
      <c r="Z22" s="33"/>
      <c r="AE22" s="10"/>
      <c r="AF22" s="9"/>
      <c r="AG22" s="18"/>
      <c r="AH22" s="11"/>
      <c r="AI22" s="11"/>
    </row>
    <row r="23" spans="7:35" ht="33" customHeight="1" x14ac:dyDescent="0.3">
      <c r="G23" s="9"/>
      <c r="H23" s="9"/>
      <c r="L23" s="9"/>
      <c r="M23" s="9"/>
      <c r="N23" s="12"/>
      <c r="O23" s="12"/>
      <c r="P23" s="12"/>
      <c r="Q23" s="12"/>
      <c r="R23" s="12"/>
      <c r="T23" s="33"/>
      <c r="U23" s="33"/>
      <c r="V23" s="33"/>
      <c r="W23" s="33"/>
      <c r="X23" s="33"/>
      <c r="Y23" s="33"/>
      <c r="Z23" s="33"/>
      <c r="AE23" s="10"/>
      <c r="AF23" s="9"/>
      <c r="AG23" s="18"/>
      <c r="AH23" s="11"/>
      <c r="AI23" s="11"/>
    </row>
    <row r="24" spans="7:35" ht="33" customHeight="1" x14ac:dyDescent="0.3">
      <c r="G24" s="9"/>
      <c r="H24" s="9"/>
      <c r="L24" s="9"/>
      <c r="M24" s="9"/>
      <c r="N24" s="12"/>
      <c r="O24" s="12"/>
      <c r="P24" s="12"/>
      <c r="Q24" s="12"/>
      <c r="R24" s="12"/>
      <c r="T24" s="33"/>
      <c r="U24" s="33"/>
      <c r="V24" s="33"/>
      <c r="W24" s="33"/>
      <c r="X24" s="33"/>
      <c r="Y24" s="33"/>
      <c r="Z24" s="33"/>
      <c r="AE24" s="10"/>
      <c r="AF24" s="9"/>
      <c r="AG24" s="18"/>
      <c r="AH24" s="11"/>
      <c r="AI24" s="11"/>
    </row>
    <row r="25" spans="7:35" ht="33" customHeight="1" x14ac:dyDescent="0.3">
      <c r="G25" s="9"/>
      <c r="H25" s="9"/>
      <c r="L25" s="9"/>
      <c r="M25" s="9"/>
      <c r="N25" s="12"/>
      <c r="O25" s="12"/>
      <c r="P25" s="12"/>
      <c r="Q25" s="12"/>
      <c r="R25" s="12"/>
      <c r="T25" s="33"/>
      <c r="U25" s="33"/>
      <c r="V25" s="33"/>
      <c r="W25" s="33"/>
      <c r="X25" s="33"/>
      <c r="Y25" s="33"/>
      <c r="Z25" s="33"/>
      <c r="AE25" s="10"/>
      <c r="AF25" s="9"/>
      <c r="AG25" s="18"/>
      <c r="AH25" s="11"/>
      <c r="AI25" s="11"/>
    </row>
    <row r="26" spans="7:35" ht="33" customHeight="1" x14ac:dyDescent="0.3">
      <c r="G26" s="9"/>
      <c r="H26" s="9"/>
      <c r="L26" s="9"/>
      <c r="M26" s="9"/>
      <c r="N26" s="12"/>
      <c r="O26" s="12"/>
      <c r="P26" s="12"/>
      <c r="Q26" s="12"/>
      <c r="R26" s="12"/>
      <c r="T26" s="33"/>
      <c r="U26" s="33"/>
      <c r="V26" s="33"/>
      <c r="W26" s="33"/>
      <c r="X26" s="33"/>
      <c r="Y26" s="33"/>
      <c r="Z26" s="33"/>
      <c r="AE26" s="10"/>
      <c r="AF26" s="9"/>
      <c r="AG26" s="18"/>
      <c r="AH26" s="11"/>
      <c r="AI26" s="11"/>
    </row>
    <row r="27" spans="7:35" ht="33" customHeight="1" x14ac:dyDescent="0.3">
      <c r="G27" s="9"/>
      <c r="H27" s="9"/>
      <c r="L27" s="9"/>
      <c r="M27" s="9"/>
      <c r="N27" s="12"/>
      <c r="O27" s="12"/>
      <c r="P27" s="12"/>
      <c r="Q27" s="12"/>
      <c r="R27" s="12"/>
      <c r="T27" s="33"/>
      <c r="U27" s="33"/>
      <c r="V27" s="33"/>
      <c r="W27" s="33"/>
      <c r="X27" s="33"/>
      <c r="Y27" s="33"/>
      <c r="Z27" s="33"/>
      <c r="AE27" s="10"/>
      <c r="AF27" s="9"/>
      <c r="AG27" s="18"/>
      <c r="AH27" s="11"/>
      <c r="AI27" s="11"/>
    </row>
    <row r="28" spans="7:35" ht="33" customHeight="1" x14ac:dyDescent="0.3">
      <c r="G28" s="9"/>
      <c r="H28" s="9"/>
      <c r="L28" s="9"/>
      <c r="M28" s="9"/>
      <c r="N28" s="12"/>
      <c r="O28" s="12"/>
      <c r="P28" s="12"/>
      <c r="Q28" s="12"/>
      <c r="R28" s="12"/>
      <c r="T28" s="33"/>
      <c r="U28" s="33"/>
      <c r="V28" s="33"/>
      <c r="W28" s="33"/>
      <c r="X28" s="33"/>
      <c r="Y28" s="33"/>
      <c r="Z28" s="33"/>
      <c r="AE28" s="10"/>
      <c r="AF28" s="9"/>
      <c r="AG28" s="18"/>
      <c r="AH28" s="11"/>
      <c r="AI28" s="11"/>
    </row>
    <row r="29" spans="7:35" ht="33" customHeight="1" x14ac:dyDescent="0.3">
      <c r="G29" s="9"/>
      <c r="H29" s="9"/>
      <c r="L29" s="9"/>
      <c r="M29" s="9"/>
      <c r="N29" s="12"/>
      <c r="O29" s="12"/>
      <c r="P29" s="12"/>
      <c r="Q29" s="12"/>
      <c r="R29" s="12"/>
      <c r="T29" s="33"/>
      <c r="U29" s="33"/>
      <c r="V29" s="33"/>
      <c r="W29" s="33"/>
      <c r="X29" s="33"/>
      <c r="Y29" s="33"/>
      <c r="Z29" s="33"/>
      <c r="AE29" s="10"/>
      <c r="AF29" s="9"/>
      <c r="AG29" s="18"/>
      <c r="AH29" s="11"/>
      <c r="AI29" s="11"/>
    </row>
    <row r="30" spans="7:35" ht="33" customHeight="1" x14ac:dyDescent="0.3">
      <c r="G30" s="9"/>
      <c r="H30" s="9"/>
      <c r="L30" s="9"/>
      <c r="M30" s="9"/>
      <c r="N30" s="12"/>
      <c r="O30" s="12"/>
      <c r="P30" s="12"/>
      <c r="Q30" s="12"/>
      <c r="R30" s="12"/>
      <c r="T30" s="33"/>
      <c r="U30" s="33"/>
      <c r="V30" s="33"/>
      <c r="W30" s="33"/>
      <c r="X30" s="33"/>
      <c r="Y30" s="33"/>
      <c r="Z30" s="33"/>
      <c r="AE30" s="10"/>
      <c r="AF30" s="9"/>
      <c r="AG30" s="18"/>
      <c r="AH30" s="11"/>
      <c r="AI30" s="11"/>
    </row>
    <row r="31" spans="7:35" ht="33" customHeight="1" x14ac:dyDescent="0.3">
      <c r="G31" s="9"/>
      <c r="H31" s="9"/>
      <c r="L31" s="9"/>
      <c r="M31" s="9"/>
      <c r="N31" s="12"/>
      <c r="O31" s="12"/>
      <c r="P31" s="12"/>
      <c r="Q31" s="12"/>
      <c r="R31" s="12"/>
      <c r="T31" s="33"/>
      <c r="U31" s="33"/>
      <c r="V31" s="33"/>
      <c r="W31" s="33"/>
      <c r="X31" s="33"/>
      <c r="Y31" s="33"/>
      <c r="Z31" s="33"/>
      <c r="AE31" s="10"/>
      <c r="AF31" s="9"/>
      <c r="AG31" s="18"/>
      <c r="AH31" s="11"/>
      <c r="AI31" s="11"/>
    </row>
    <row r="32" spans="7:35" ht="33" customHeight="1" x14ac:dyDescent="0.3">
      <c r="G32" s="9"/>
      <c r="H32" s="9"/>
      <c r="L32" s="9"/>
      <c r="M32" s="9"/>
      <c r="N32" s="12"/>
      <c r="O32" s="12"/>
      <c r="P32" s="12"/>
      <c r="Q32" s="12"/>
      <c r="R32" s="12"/>
      <c r="T32" s="33"/>
      <c r="U32" s="33"/>
      <c r="V32" s="33"/>
      <c r="W32" s="33"/>
      <c r="X32" s="33"/>
      <c r="Y32" s="33"/>
      <c r="Z32" s="33"/>
      <c r="AE32" s="10"/>
      <c r="AF32" s="9"/>
      <c r="AG32" s="18"/>
      <c r="AH32" s="11"/>
      <c r="AI32" s="11"/>
    </row>
    <row r="33" spans="7:35" ht="33" customHeight="1" x14ac:dyDescent="0.3">
      <c r="G33" s="9"/>
      <c r="H33" s="9"/>
      <c r="L33" s="9"/>
      <c r="M33" s="9"/>
      <c r="N33" s="12"/>
      <c r="O33" s="12"/>
      <c r="P33" s="12"/>
      <c r="Q33" s="12"/>
      <c r="R33" s="12"/>
      <c r="T33" s="33"/>
      <c r="U33" s="33"/>
      <c r="V33" s="33"/>
      <c r="W33" s="33"/>
      <c r="X33" s="33"/>
      <c r="Y33" s="33"/>
      <c r="Z33" s="33"/>
      <c r="AE33" s="10"/>
      <c r="AF33" s="9"/>
      <c r="AG33" s="18"/>
      <c r="AH33" s="11"/>
      <c r="AI33" s="11"/>
    </row>
    <row r="34" spans="7:35" ht="33" customHeight="1" x14ac:dyDescent="0.3">
      <c r="G34" s="9"/>
      <c r="H34" s="9"/>
      <c r="L34" s="9"/>
      <c r="M34" s="9"/>
      <c r="N34" s="12"/>
      <c r="O34" s="12"/>
      <c r="P34" s="12"/>
      <c r="Q34" s="12"/>
      <c r="R34" s="12"/>
      <c r="T34" s="33"/>
      <c r="U34" s="33"/>
      <c r="V34" s="33"/>
      <c r="W34" s="33"/>
      <c r="X34" s="33"/>
      <c r="Y34" s="33"/>
      <c r="Z34" s="33"/>
      <c r="AE34" s="10"/>
      <c r="AF34" s="9"/>
      <c r="AG34" s="18"/>
      <c r="AH34" s="11"/>
      <c r="AI34" s="11"/>
    </row>
    <row r="35" spans="7:35" ht="33" customHeight="1" x14ac:dyDescent="0.3">
      <c r="G35" s="9"/>
      <c r="H35" s="9"/>
      <c r="L35" s="9"/>
      <c r="M35" s="9"/>
      <c r="N35" s="12"/>
      <c r="O35" s="12"/>
      <c r="P35" s="12"/>
      <c r="Q35" s="12"/>
      <c r="R35" s="12"/>
      <c r="T35" s="33"/>
      <c r="U35" s="33"/>
      <c r="V35" s="33"/>
      <c r="W35" s="33"/>
      <c r="X35" s="33"/>
      <c r="Y35" s="33"/>
      <c r="Z35" s="33"/>
      <c r="AE35" s="10"/>
      <c r="AF35" s="9"/>
      <c r="AG35" s="18"/>
      <c r="AH35" s="11"/>
      <c r="AI35" s="11"/>
    </row>
    <row r="36" spans="7:35" ht="33" customHeight="1" x14ac:dyDescent="0.3">
      <c r="G36" s="9"/>
      <c r="H36" s="9"/>
      <c r="L36" s="9"/>
      <c r="M36" s="9"/>
      <c r="N36" s="12"/>
      <c r="O36" s="12"/>
      <c r="P36" s="12"/>
      <c r="Q36" s="12"/>
      <c r="R36" s="12"/>
      <c r="T36" s="33"/>
      <c r="U36" s="33"/>
      <c r="V36" s="33"/>
      <c r="W36" s="33"/>
      <c r="X36" s="33"/>
      <c r="Y36" s="33"/>
      <c r="Z36" s="33"/>
      <c r="AE36" s="10"/>
      <c r="AF36" s="9"/>
      <c r="AG36" s="18"/>
      <c r="AH36" s="11"/>
      <c r="AI36" s="11"/>
    </row>
    <row r="37" spans="7:35" ht="33" customHeight="1" x14ac:dyDescent="0.3">
      <c r="L37" s="9"/>
      <c r="M37" s="9"/>
      <c r="N37" s="12"/>
      <c r="O37" s="12"/>
      <c r="P37" s="12"/>
      <c r="Q37" s="12"/>
      <c r="R37" s="12"/>
      <c r="T37" s="33"/>
      <c r="U37" s="33"/>
      <c r="V37" s="33"/>
      <c r="W37" s="33"/>
      <c r="X37" s="33"/>
      <c r="Y37" s="33"/>
      <c r="Z37" s="33"/>
      <c r="AF37" s="9"/>
      <c r="AG37" s="18"/>
      <c r="AH37" s="11"/>
      <c r="AI37" s="11"/>
    </row>
    <row r="38" spans="7:35" ht="33" customHeight="1" x14ac:dyDescent="0.3">
      <c r="L38" s="9"/>
      <c r="M38" s="9"/>
      <c r="N38" s="12"/>
      <c r="O38" s="12"/>
      <c r="P38" s="12"/>
      <c r="Q38" s="12"/>
      <c r="R38" s="12"/>
      <c r="T38" s="33"/>
      <c r="U38" s="33"/>
      <c r="V38" s="33"/>
      <c r="W38" s="33"/>
      <c r="X38" s="33"/>
      <c r="Y38" s="33"/>
      <c r="Z38" s="33"/>
      <c r="AF38" s="9"/>
      <c r="AG38" s="18"/>
      <c r="AH38" s="11"/>
      <c r="AI38" s="11"/>
    </row>
    <row r="39" spans="7:35" ht="33" customHeight="1" x14ac:dyDescent="0.3">
      <c r="L39" s="9"/>
      <c r="M39" s="9"/>
      <c r="N39" s="12"/>
      <c r="O39" s="12"/>
      <c r="P39" s="12"/>
      <c r="Q39" s="12"/>
      <c r="R39" s="12"/>
      <c r="T39" s="33"/>
      <c r="U39" s="33"/>
      <c r="V39" s="33"/>
      <c r="W39" s="33"/>
      <c r="X39" s="33"/>
      <c r="Y39" s="33"/>
      <c r="Z39" s="33"/>
      <c r="AF39" s="9"/>
      <c r="AG39" s="18"/>
      <c r="AH39" s="11"/>
      <c r="AI39" s="11"/>
    </row>
    <row r="40" spans="7:35" ht="33" customHeight="1" x14ac:dyDescent="0.3">
      <c r="L40" s="9"/>
      <c r="M40" s="9"/>
      <c r="N40" s="12"/>
      <c r="O40" s="12"/>
      <c r="P40" s="12"/>
      <c r="Q40" s="12"/>
      <c r="R40" s="12"/>
      <c r="T40" s="33"/>
      <c r="U40" s="33"/>
      <c r="V40" s="33"/>
      <c r="W40" s="33"/>
      <c r="X40" s="33"/>
      <c r="Y40" s="33"/>
      <c r="Z40" s="33"/>
      <c r="AF40" s="9"/>
      <c r="AG40" s="18"/>
      <c r="AH40" s="11"/>
      <c r="AI40" s="11"/>
    </row>
    <row r="41" spans="7:35" ht="33" customHeight="1" x14ac:dyDescent="0.3">
      <c r="L41" s="9"/>
      <c r="M41" s="9"/>
      <c r="N41" s="12"/>
      <c r="O41" s="12"/>
      <c r="P41" s="12"/>
      <c r="Q41" s="12"/>
      <c r="R41" s="12"/>
      <c r="T41" s="33"/>
      <c r="U41" s="33"/>
      <c r="V41" s="33"/>
      <c r="W41" s="33"/>
      <c r="X41" s="33"/>
      <c r="Y41" s="33"/>
      <c r="Z41" s="33"/>
      <c r="AF41" s="9"/>
      <c r="AG41" s="18"/>
      <c r="AH41" s="11"/>
      <c r="AI41" s="11"/>
    </row>
    <row r="42" spans="7:35" ht="33" customHeight="1" x14ac:dyDescent="0.3">
      <c r="L42" s="9"/>
      <c r="M42" s="9"/>
      <c r="N42" s="12"/>
      <c r="O42" s="12"/>
      <c r="P42" s="12"/>
      <c r="Q42" s="12"/>
      <c r="R42" s="12"/>
      <c r="T42" s="33"/>
      <c r="U42" s="33"/>
      <c r="V42" s="33"/>
      <c r="W42" s="33"/>
      <c r="X42" s="33"/>
      <c r="Y42" s="33"/>
      <c r="Z42" s="33"/>
      <c r="AF42" s="9"/>
      <c r="AG42" s="18"/>
      <c r="AH42" s="11"/>
      <c r="AI42" s="11"/>
    </row>
    <row r="43" spans="7:35" ht="33" customHeight="1" x14ac:dyDescent="0.3">
      <c r="L43" s="9"/>
      <c r="M43" s="9"/>
      <c r="N43" s="12"/>
      <c r="O43" s="12"/>
      <c r="P43" s="12"/>
      <c r="Q43" s="12"/>
      <c r="R43" s="12"/>
      <c r="T43" s="33"/>
      <c r="U43" s="33"/>
      <c r="V43" s="33"/>
      <c r="W43" s="33"/>
      <c r="X43" s="33"/>
      <c r="Y43" s="33"/>
      <c r="Z43" s="33"/>
      <c r="AF43" s="9"/>
      <c r="AG43" s="18"/>
      <c r="AH43" s="11"/>
      <c r="AI43" s="11"/>
    </row>
    <row r="44" spans="7:35" ht="33" customHeight="1" x14ac:dyDescent="0.3">
      <c r="L44" s="9"/>
      <c r="M44" s="9"/>
      <c r="N44" s="12"/>
      <c r="O44" s="12"/>
      <c r="P44" s="12"/>
      <c r="Q44" s="12"/>
      <c r="R44" s="12"/>
      <c r="T44" s="33"/>
      <c r="U44" s="33"/>
      <c r="V44" s="33"/>
      <c r="W44" s="33"/>
      <c r="X44" s="33"/>
      <c r="Y44" s="33"/>
      <c r="Z44" s="33"/>
      <c r="AF44" s="9"/>
      <c r="AG44" s="18"/>
      <c r="AH44" s="11"/>
      <c r="AI44" s="11"/>
    </row>
    <row r="45" spans="7:35" ht="33" customHeight="1" x14ac:dyDescent="0.3">
      <c r="L45" s="9"/>
      <c r="M45" s="9"/>
      <c r="N45" s="12"/>
      <c r="O45" s="12"/>
      <c r="P45" s="12"/>
      <c r="Q45" s="12"/>
      <c r="R45" s="12"/>
      <c r="T45" s="33"/>
      <c r="U45" s="33"/>
      <c r="V45" s="33"/>
      <c r="W45" s="33"/>
      <c r="X45" s="33"/>
      <c r="Y45" s="33"/>
      <c r="Z45" s="33"/>
      <c r="AF45" s="9"/>
      <c r="AG45" s="18"/>
      <c r="AH45" s="11"/>
      <c r="AI45" s="11"/>
    </row>
    <row r="46" spans="7:35" ht="33" customHeight="1" x14ac:dyDescent="0.3">
      <c r="L46" s="9"/>
      <c r="M46" s="9"/>
      <c r="N46" s="12"/>
      <c r="O46" s="12"/>
      <c r="P46" s="12"/>
      <c r="Q46" s="12"/>
      <c r="R46" s="12"/>
      <c r="T46" s="33"/>
      <c r="U46" s="33"/>
      <c r="V46" s="33"/>
      <c r="W46" s="33"/>
      <c r="X46" s="33"/>
      <c r="Y46" s="33"/>
      <c r="Z46" s="33"/>
      <c r="AF46" s="9"/>
      <c r="AG46" s="18"/>
      <c r="AH46" s="11"/>
      <c r="AI46" s="11"/>
    </row>
    <row r="47" spans="7:35" ht="33" customHeight="1" x14ac:dyDescent="0.3">
      <c r="L47" s="9"/>
      <c r="M47" s="9"/>
      <c r="N47" s="12"/>
      <c r="O47" s="12"/>
      <c r="P47" s="12"/>
      <c r="Q47" s="12"/>
      <c r="R47" s="12"/>
      <c r="T47" s="33"/>
      <c r="U47" s="33"/>
      <c r="V47" s="33"/>
      <c r="W47" s="33"/>
      <c r="X47" s="33"/>
      <c r="Y47" s="33"/>
      <c r="Z47" s="33"/>
      <c r="AF47" s="9"/>
      <c r="AG47" s="18"/>
      <c r="AH47" s="11"/>
      <c r="AI47" s="11"/>
    </row>
    <row r="48" spans="7:35" ht="33" customHeight="1" x14ac:dyDescent="0.3">
      <c r="L48" s="9"/>
      <c r="M48" s="9"/>
      <c r="N48" s="12"/>
      <c r="O48" s="12"/>
      <c r="P48" s="12"/>
      <c r="Q48" s="12"/>
      <c r="R48" s="12"/>
      <c r="T48" s="33"/>
      <c r="U48" s="33"/>
      <c r="V48" s="33"/>
      <c r="W48" s="33"/>
      <c r="X48" s="33"/>
      <c r="Y48" s="33"/>
      <c r="Z48" s="33"/>
      <c r="AF48" s="9"/>
      <c r="AG48" s="18"/>
      <c r="AH48" s="11"/>
      <c r="AI48" s="11"/>
    </row>
    <row r="49" spans="12:35" ht="33" customHeight="1" x14ac:dyDescent="0.3">
      <c r="L49" s="9"/>
      <c r="M49" s="9"/>
      <c r="N49" s="12"/>
      <c r="O49" s="12"/>
      <c r="P49" s="12"/>
      <c r="Q49" s="12"/>
      <c r="R49" s="12"/>
      <c r="T49" s="33"/>
      <c r="U49" s="33"/>
      <c r="V49" s="33"/>
      <c r="W49" s="33"/>
      <c r="X49" s="33"/>
      <c r="Y49" s="33"/>
      <c r="Z49" s="33"/>
      <c r="AF49" s="9"/>
      <c r="AG49" s="18"/>
      <c r="AH49" s="11"/>
      <c r="AI49" s="11"/>
    </row>
    <row r="50" spans="12:35" ht="33" customHeight="1" x14ac:dyDescent="0.3">
      <c r="L50" s="9"/>
      <c r="M50" s="9"/>
      <c r="N50" s="12"/>
      <c r="O50" s="12"/>
      <c r="P50" s="12"/>
      <c r="Q50" s="12"/>
      <c r="R50" s="12"/>
      <c r="T50" s="33"/>
      <c r="U50" s="33"/>
      <c r="V50" s="33"/>
      <c r="W50" s="33"/>
      <c r="X50" s="33"/>
      <c r="Y50" s="33"/>
      <c r="Z50" s="33"/>
      <c r="AF50" s="9"/>
      <c r="AG50" s="18"/>
      <c r="AH50" s="11"/>
      <c r="AI50" s="11"/>
    </row>
    <row r="51" spans="12:35" ht="33" customHeight="1" x14ac:dyDescent="0.3">
      <c r="L51" s="9"/>
      <c r="M51" s="9"/>
      <c r="N51" s="12"/>
      <c r="O51" s="12"/>
      <c r="P51" s="12"/>
      <c r="Q51" s="12"/>
      <c r="R51" s="12"/>
      <c r="T51" s="33"/>
      <c r="U51" s="33"/>
      <c r="V51" s="33"/>
      <c r="W51" s="33"/>
      <c r="X51" s="33"/>
      <c r="Y51" s="33"/>
      <c r="Z51" s="33"/>
      <c r="AF51" s="9"/>
      <c r="AG51" s="18"/>
      <c r="AH51" s="11"/>
      <c r="AI51" s="11"/>
    </row>
    <row r="52" spans="12:35" ht="33" customHeight="1" x14ac:dyDescent="0.3">
      <c r="L52" s="9"/>
      <c r="M52" s="9"/>
      <c r="N52" s="12"/>
      <c r="O52" s="12"/>
      <c r="P52" s="12"/>
      <c r="Q52" s="12"/>
      <c r="R52" s="12"/>
      <c r="T52" s="33"/>
      <c r="U52" s="33"/>
      <c r="V52" s="33"/>
      <c r="W52" s="33"/>
      <c r="X52" s="33"/>
      <c r="Y52" s="33"/>
      <c r="Z52" s="33"/>
      <c r="AF52" s="9"/>
      <c r="AG52" s="18"/>
      <c r="AH52" s="11"/>
      <c r="AI52" s="11"/>
    </row>
    <row r="53" spans="12:35" ht="33" customHeight="1" x14ac:dyDescent="0.3">
      <c r="L53" s="9"/>
      <c r="M53" s="9"/>
      <c r="N53" s="12"/>
      <c r="O53" s="12"/>
      <c r="P53" s="12"/>
      <c r="Q53" s="12"/>
      <c r="R53" s="12"/>
      <c r="T53" s="33"/>
      <c r="U53" s="33"/>
      <c r="V53" s="33"/>
      <c r="W53" s="33"/>
      <c r="X53" s="33"/>
      <c r="Y53" s="33"/>
      <c r="Z53" s="33"/>
      <c r="AF53" s="9"/>
      <c r="AG53" s="18"/>
      <c r="AH53" s="11"/>
      <c r="AI53" s="11"/>
    </row>
    <row r="54" spans="12:35" ht="33" customHeight="1" x14ac:dyDescent="0.3">
      <c r="L54" s="9"/>
      <c r="M54" s="9"/>
      <c r="N54" s="12"/>
      <c r="O54" s="12"/>
      <c r="P54" s="12"/>
      <c r="Q54" s="12"/>
      <c r="R54" s="12"/>
      <c r="T54" s="33"/>
      <c r="U54" s="33"/>
      <c r="V54" s="33"/>
      <c r="W54" s="33"/>
      <c r="X54" s="33"/>
      <c r="Y54" s="33"/>
      <c r="Z54" s="33"/>
      <c r="AF54" s="9"/>
      <c r="AG54" s="18"/>
      <c r="AH54" s="11"/>
      <c r="AI54" s="11"/>
    </row>
    <row r="55" spans="12:35" ht="33" customHeight="1" x14ac:dyDescent="0.3">
      <c r="L55" s="9"/>
      <c r="M55" s="9"/>
      <c r="N55" s="12"/>
      <c r="O55" s="12"/>
      <c r="P55" s="12"/>
      <c r="Q55" s="12"/>
      <c r="R55" s="12"/>
      <c r="T55" s="33"/>
      <c r="U55" s="33"/>
      <c r="V55" s="33"/>
      <c r="W55" s="33"/>
      <c r="X55" s="33"/>
      <c r="Y55" s="33"/>
      <c r="Z55" s="33"/>
      <c r="AF55" s="9"/>
      <c r="AG55" s="18"/>
      <c r="AH55" s="11"/>
      <c r="AI55" s="11"/>
    </row>
    <row r="56" spans="12:35" ht="33" customHeight="1" x14ac:dyDescent="0.3">
      <c r="L56" s="9"/>
      <c r="M56" s="9"/>
      <c r="N56" s="12"/>
      <c r="O56" s="12"/>
      <c r="P56" s="12"/>
      <c r="Q56" s="12"/>
      <c r="R56" s="12"/>
      <c r="T56" s="33"/>
      <c r="U56" s="33"/>
      <c r="V56" s="33"/>
      <c r="W56" s="33"/>
      <c r="X56" s="33"/>
      <c r="Y56" s="33"/>
      <c r="Z56" s="33"/>
      <c r="AF56" s="9"/>
      <c r="AG56" s="18"/>
      <c r="AH56" s="11"/>
      <c r="AI56" s="11"/>
    </row>
    <row r="57" spans="12:35" ht="33" customHeight="1" x14ac:dyDescent="0.3">
      <c r="L57" s="9"/>
      <c r="M57" s="9"/>
      <c r="N57" s="12"/>
      <c r="O57" s="12"/>
      <c r="P57" s="12"/>
      <c r="Q57" s="12"/>
      <c r="R57" s="12"/>
      <c r="T57" s="33"/>
      <c r="U57" s="33"/>
      <c r="V57" s="33"/>
      <c r="W57" s="33"/>
      <c r="X57" s="33"/>
      <c r="Y57" s="33"/>
      <c r="Z57" s="33"/>
      <c r="AF57" s="9"/>
      <c r="AG57" s="18"/>
      <c r="AH57" s="11"/>
      <c r="AI57" s="11"/>
    </row>
    <row r="58" spans="12:35" ht="33" customHeight="1" x14ac:dyDescent="0.3">
      <c r="L58" s="9"/>
      <c r="M58" s="9"/>
      <c r="N58" s="12"/>
      <c r="O58" s="12"/>
      <c r="P58" s="12"/>
      <c r="Q58" s="12"/>
      <c r="R58" s="12"/>
      <c r="T58" s="33"/>
      <c r="U58" s="33"/>
      <c r="V58" s="33"/>
      <c r="W58" s="33"/>
      <c r="X58" s="33"/>
      <c r="Y58" s="33"/>
      <c r="Z58" s="33"/>
      <c r="AF58" s="9"/>
      <c r="AG58" s="18"/>
      <c r="AH58" s="11"/>
      <c r="AI58" s="11"/>
    </row>
    <row r="59" spans="12:35" ht="33" customHeight="1" x14ac:dyDescent="0.3">
      <c r="L59" s="9"/>
      <c r="M59" s="9"/>
      <c r="N59" s="12"/>
      <c r="O59" s="12"/>
      <c r="P59" s="12"/>
      <c r="Q59" s="12"/>
      <c r="R59" s="12"/>
      <c r="T59" s="33"/>
      <c r="U59" s="33"/>
      <c r="V59" s="33"/>
      <c r="W59" s="33"/>
      <c r="X59" s="33"/>
      <c r="Y59" s="33"/>
      <c r="Z59" s="33"/>
      <c r="AF59" s="9"/>
      <c r="AG59" s="18"/>
      <c r="AH59" s="11"/>
      <c r="AI59" s="11"/>
    </row>
    <row r="60" spans="12:35" ht="33" customHeight="1" x14ac:dyDescent="0.3">
      <c r="L60" s="9"/>
      <c r="M60" s="9"/>
      <c r="N60" s="12"/>
      <c r="O60" s="12"/>
      <c r="P60" s="12"/>
      <c r="Q60" s="12"/>
      <c r="R60" s="12"/>
      <c r="T60" s="33"/>
      <c r="U60" s="33"/>
      <c r="V60" s="33"/>
      <c r="W60" s="33"/>
      <c r="X60" s="33"/>
      <c r="Y60" s="33"/>
      <c r="Z60" s="33"/>
      <c r="AF60" s="9"/>
      <c r="AG60" s="18"/>
      <c r="AH60" s="11"/>
      <c r="AI60" s="11"/>
    </row>
    <row r="61" spans="12:35" ht="33" customHeight="1" x14ac:dyDescent="0.3">
      <c r="L61" s="9"/>
      <c r="M61" s="9"/>
      <c r="N61" s="12"/>
      <c r="O61" s="12"/>
      <c r="P61" s="12"/>
      <c r="Q61" s="12"/>
      <c r="R61" s="12"/>
      <c r="T61" s="33"/>
      <c r="U61" s="33"/>
      <c r="V61" s="33"/>
      <c r="W61" s="33"/>
      <c r="X61" s="33"/>
      <c r="Y61" s="33"/>
      <c r="Z61" s="33"/>
      <c r="AF61" s="9"/>
      <c r="AG61" s="18"/>
      <c r="AH61" s="11"/>
      <c r="AI61" s="11"/>
    </row>
    <row r="62" spans="12:35" ht="33" customHeight="1" x14ac:dyDescent="0.3">
      <c r="L62" s="9"/>
      <c r="M62" s="9"/>
      <c r="N62" s="12"/>
      <c r="O62" s="12"/>
      <c r="P62" s="12"/>
      <c r="Q62" s="12"/>
      <c r="R62" s="12"/>
      <c r="T62" s="33"/>
      <c r="U62" s="33"/>
      <c r="V62" s="33"/>
      <c r="W62" s="33"/>
      <c r="X62" s="33"/>
      <c r="Y62" s="33"/>
      <c r="Z62" s="33"/>
      <c r="AF62" s="9"/>
      <c r="AG62" s="18"/>
      <c r="AH62" s="11"/>
      <c r="AI62" s="11"/>
    </row>
    <row r="63" spans="12:35" ht="33" customHeight="1" x14ac:dyDescent="0.3">
      <c r="L63" s="9"/>
      <c r="M63" s="9"/>
      <c r="N63" s="12"/>
      <c r="O63" s="12"/>
      <c r="P63" s="12"/>
      <c r="Q63" s="12"/>
      <c r="R63" s="12"/>
      <c r="T63" s="33"/>
      <c r="U63" s="33"/>
      <c r="V63" s="33"/>
      <c r="W63" s="33"/>
      <c r="X63" s="33"/>
      <c r="Y63" s="33"/>
      <c r="Z63" s="33"/>
      <c r="AF63" s="9"/>
      <c r="AG63" s="18"/>
      <c r="AH63" s="11"/>
      <c r="AI63" s="11"/>
    </row>
    <row r="64" spans="12:35" ht="33" customHeight="1" x14ac:dyDescent="0.3">
      <c r="L64" s="9"/>
      <c r="M64" s="9"/>
      <c r="N64" s="12"/>
      <c r="O64" s="12"/>
      <c r="P64" s="12"/>
      <c r="Q64" s="12"/>
      <c r="R64" s="12"/>
      <c r="T64" s="33"/>
      <c r="U64" s="33"/>
      <c r="V64" s="33"/>
      <c r="W64" s="33"/>
      <c r="X64" s="33"/>
      <c r="Y64" s="33"/>
      <c r="Z64" s="33"/>
      <c r="AF64" s="9"/>
      <c r="AG64" s="18"/>
      <c r="AH64" s="11"/>
      <c r="AI64" s="11"/>
    </row>
    <row r="65" spans="12:35" ht="33" customHeight="1" x14ac:dyDescent="0.3">
      <c r="L65" s="9"/>
      <c r="M65" s="9"/>
      <c r="N65" s="12"/>
      <c r="O65" s="12"/>
      <c r="P65" s="12"/>
      <c r="Q65" s="12"/>
      <c r="R65" s="12"/>
      <c r="T65" s="33"/>
      <c r="U65" s="33"/>
      <c r="V65" s="33"/>
      <c r="W65" s="33"/>
      <c r="X65" s="33"/>
      <c r="Y65" s="33"/>
      <c r="Z65" s="33"/>
      <c r="AF65" s="9"/>
      <c r="AG65" s="18"/>
      <c r="AH65" s="11"/>
      <c r="AI65" s="11"/>
    </row>
    <row r="66" spans="12:35" ht="33" customHeight="1" x14ac:dyDescent="0.3">
      <c r="L66" s="9"/>
      <c r="M66" s="9"/>
      <c r="N66" s="12"/>
      <c r="O66" s="12"/>
      <c r="P66" s="12"/>
      <c r="Q66" s="12"/>
      <c r="R66" s="12"/>
      <c r="T66" s="33"/>
      <c r="U66" s="33"/>
      <c r="V66" s="33"/>
      <c r="W66" s="33"/>
      <c r="X66" s="33"/>
      <c r="Y66" s="33"/>
      <c r="Z66" s="33"/>
      <c r="AF66" s="9"/>
      <c r="AG66" s="18"/>
      <c r="AH66" s="11"/>
      <c r="AI66" s="11"/>
    </row>
    <row r="67" spans="12:35" ht="33" customHeight="1" x14ac:dyDescent="0.3">
      <c r="L67" s="9"/>
      <c r="M67" s="9"/>
      <c r="N67" s="12"/>
      <c r="O67" s="12"/>
      <c r="P67" s="12"/>
      <c r="Q67" s="12"/>
      <c r="R67" s="12"/>
      <c r="T67" s="33"/>
      <c r="U67" s="33"/>
      <c r="V67" s="33"/>
      <c r="W67" s="33"/>
      <c r="X67" s="33"/>
      <c r="Y67" s="33"/>
      <c r="Z67" s="33"/>
      <c r="AF67" s="9"/>
      <c r="AG67" s="18"/>
      <c r="AH67" s="11"/>
      <c r="AI67" s="11"/>
    </row>
    <row r="68" spans="12:35" ht="33" customHeight="1" x14ac:dyDescent="0.3">
      <c r="L68" s="9"/>
      <c r="M68" s="9"/>
      <c r="N68" s="12"/>
      <c r="O68" s="12"/>
      <c r="P68" s="12"/>
      <c r="Q68" s="12"/>
      <c r="R68" s="12"/>
      <c r="T68" s="33"/>
      <c r="U68" s="33"/>
      <c r="V68" s="33"/>
      <c r="W68" s="33"/>
      <c r="X68" s="33"/>
      <c r="Y68" s="33"/>
      <c r="Z68" s="33"/>
      <c r="AF68" s="9"/>
      <c r="AG68" s="18"/>
      <c r="AH68" s="11"/>
      <c r="AI68" s="11"/>
    </row>
    <row r="69" spans="12:35" ht="33" customHeight="1" x14ac:dyDescent="0.3">
      <c r="L69" s="9"/>
      <c r="M69" s="9"/>
      <c r="N69" s="12"/>
      <c r="O69" s="12"/>
      <c r="P69" s="12"/>
      <c r="Q69" s="12"/>
      <c r="R69" s="12"/>
      <c r="T69" s="33"/>
      <c r="U69" s="33"/>
      <c r="V69" s="33"/>
      <c r="W69" s="33"/>
      <c r="X69" s="33"/>
      <c r="Y69" s="33"/>
      <c r="Z69" s="33"/>
      <c r="AF69" s="9"/>
      <c r="AG69" s="18"/>
      <c r="AH69" s="11"/>
      <c r="AI69" s="11"/>
    </row>
    <row r="70" spans="12:35" ht="33" customHeight="1" x14ac:dyDescent="0.3">
      <c r="L70" s="9"/>
      <c r="M70" s="9"/>
      <c r="N70" s="12"/>
      <c r="O70" s="12"/>
      <c r="P70" s="12"/>
      <c r="Q70" s="12"/>
      <c r="R70" s="12"/>
      <c r="T70" s="33"/>
      <c r="U70" s="33"/>
      <c r="V70" s="33"/>
      <c r="W70" s="33"/>
      <c r="X70" s="33"/>
      <c r="Y70" s="33"/>
      <c r="Z70" s="33"/>
      <c r="AF70" s="9"/>
      <c r="AG70" s="18"/>
      <c r="AH70" s="11"/>
      <c r="AI70" s="11"/>
    </row>
    <row r="71" spans="12:35" ht="33" customHeight="1" x14ac:dyDescent="0.3">
      <c r="L71" s="9"/>
      <c r="M71" s="9"/>
      <c r="N71" s="12"/>
      <c r="O71" s="12"/>
      <c r="P71" s="12"/>
      <c r="Q71" s="12"/>
      <c r="R71" s="12"/>
      <c r="T71" s="33"/>
      <c r="U71" s="33"/>
      <c r="V71" s="33"/>
      <c r="W71" s="33"/>
      <c r="X71" s="33"/>
      <c r="Y71" s="33"/>
      <c r="Z71" s="33"/>
      <c r="AF71" s="9"/>
      <c r="AG71" s="18"/>
      <c r="AH71" s="11"/>
      <c r="AI71" s="11"/>
    </row>
    <row r="72" spans="12:35" ht="33" customHeight="1" x14ac:dyDescent="0.3">
      <c r="L72" s="9"/>
      <c r="M72" s="9"/>
      <c r="N72" s="12"/>
      <c r="O72" s="12"/>
      <c r="P72" s="12"/>
      <c r="Q72" s="12"/>
      <c r="R72" s="12"/>
      <c r="T72" s="33"/>
      <c r="U72" s="33"/>
      <c r="V72" s="33"/>
      <c r="W72" s="33"/>
      <c r="X72" s="33"/>
      <c r="Y72" s="33"/>
      <c r="Z72" s="33"/>
      <c r="AF72" s="9"/>
      <c r="AG72" s="18"/>
      <c r="AH72" s="11"/>
      <c r="AI72" s="11"/>
    </row>
    <row r="73" spans="12:35" ht="33" customHeight="1" x14ac:dyDescent="0.3">
      <c r="L73" s="9"/>
      <c r="M73" s="9"/>
      <c r="N73" s="12"/>
      <c r="O73" s="12"/>
      <c r="P73" s="12"/>
      <c r="Q73" s="12"/>
      <c r="R73" s="12"/>
      <c r="T73" s="33"/>
      <c r="U73" s="33"/>
      <c r="V73" s="33"/>
      <c r="W73" s="33"/>
      <c r="X73" s="33"/>
      <c r="Y73" s="33"/>
      <c r="Z73" s="33"/>
      <c r="AF73" s="9"/>
      <c r="AG73" s="18"/>
      <c r="AH73" s="11"/>
      <c r="AI73" s="11"/>
    </row>
    <row r="74" spans="12:35" ht="33" customHeight="1" x14ac:dyDescent="0.3">
      <c r="L74" s="9"/>
      <c r="M74" s="9"/>
      <c r="N74" s="12"/>
      <c r="O74" s="12"/>
      <c r="P74" s="12"/>
      <c r="Q74" s="12"/>
      <c r="R74" s="12"/>
      <c r="T74" s="33"/>
      <c r="U74" s="33"/>
      <c r="V74" s="33"/>
      <c r="W74" s="33"/>
      <c r="X74" s="33"/>
      <c r="Y74" s="33"/>
      <c r="Z74" s="33"/>
      <c r="AF74" s="9"/>
      <c r="AG74" s="18"/>
      <c r="AH74" s="11"/>
      <c r="AI74" s="11"/>
    </row>
    <row r="75" spans="12:35" ht="33" customHeight="1" x14ac:dyDescent="0.3">
      <c r="L75" s="9"/>
      <c r="M75" s="9"/>
      <c r="N75" s="12"/>
      <c r="O75" s="12"/>
      <c r="P75" s="12"/>
      <c r="Q75" s="12"/>
      <c r="R75" s="12"/>
      <c r="T75" s="33"/>
      <c r="U75" s="33"/>
      <c r="V75" s="33"/>
      <c r="W75" s="33"/>
      <c r="X75" s="33"/>
      <c r="Y75" s="33"/>
      <c r="Z75" s="33"/>
      <c r="AF75" s="9"/>
      <c r="AG75" s="18"/>
      <c r="AH75" s="11"/>
      <c r="AI75" s="11"/>
    </row>
    <row r="76" spans="12:35" ht="33" customHeight="1" x14ac:dyDescent="0.3">
      <c r="L76" s="9"/>
      <c r="M76" s="9"/>
      <c r="N76" s="12"/>
      <c r="O76" s="12"/>
      <c r="P76" s="12"/>
      <c r="Q76" s="12"/>
      <c r="R76" s="12"/>
      <c r="T76" s="33"/>
      <c r="U76" s="33"/>
      <c r="V76" s="33"/>
      <c r="W76" s="33"/>
      <c r="X76" s="33"/>
      <c r="Y76" s="33"/>
      <c r="Z76" s="33"/>
      <c r="AF76" s="9"/>
      <c r="AG76" s="18"/>
      <c r="AH76" s="11"/>
      <c r="AI76" s="11"/>
    </row>
    <row r="77" spans="12:35" ht="33" customHeight="1" x14ac:dyDescent="0.3">
      <c r="L77" s="9"/>
      <c r="M77" s="9"/>
      <c r="N77" s="12"/>
      <c r="O77" s="12"/>
      <c r="P77" s="12"/>
      <c r="Q77" s="12"/>
      <c r="R77" s="12"/>
      <c r="T77" s="33"/>
      <c r="U77" s="33"/>
      <c r="V77" s="33"/>
      <c r="W77" s="33"/>
      <c r="X77" s="33"/>
      <c r="Y77" s="33"/>
      <c r="Z77" s="33"/>
      <c r="AF77" s="9"/>
      <c r="AG77" s="18"/>
      <c r="AH77" s="11"/>
      <c r="AI77" s="11"/>
    </row>
    <row r="78" spans="12:35" ht="33" customHeight="1" x14ac:dyDescent="0.3">
      <c r="L78" s="9"/>
      <c r="M78" s="9"/>
      <c r="N78" s="12"/>
      <c r="O78" s="12"/>
      <c r="P78" s="12"/>
      <c r="Q78" s="12"/>
      <c r="R78" s="12"/>
      <c r="T78" s="33"/>
      <c r="U78" s="33"/>
      <c r="V78" s="33"/>
      <c r="W78" s="33"/>
      <c r="X78" s="33"/>
      <c r="Y78" s="33"/>
      <c r="Z78" s="33"/>
      <c r="AF78" s="9"/>
      <c r="AG78" s="18"/>
      <c r="AH78" s="11"/>
      <c r="AI78" s="11"/>
    </row>
    <row r="79" spans="12:35" ht="33" customHeight="1" x14ac:dyDescent="0.3">
      <c r="L79" s="9"/>
      <c r="M79" s="9"/>
      <c r="N79" s="12"/>
      <c r="O79" s="12"/>
      <c r="P79" s="12"/>
      <c r="Q79" s="12"/>
      <c r="R79" s="12"/>
      <c r="T79" s="33"/>
      <c r="U79" s="33"/>
      <c r="V79" s="33"/>
      <c r="W79" s="33"/>
      <c r="X79" s="33"/>
      <c r="Y79" s="33"/>
      <c r="Z79" s="33"/>
      <c r="AF79" s="9"/>
      <c r="AG79" s="18"/>
      <c r="AH79" s="11"/>
      <c r="AI79" s="11"/>
    </row>
    <row r="80" spans="12:35" ht="33" customHeight="1" x14ac:dyDescent="0.3">
      <c r="L80" s="9"/>
      <c r="M80" s="9"/>
      <c r="N80" s="12"/>
      <c r="O80" s="12"/>
      <c r="P80" s="12"/>
      <c r="Q80" s="12"/>
      <c r="R80" s="12"/>
      <c r="T80" s="33"/>
      <c r="U80" s="33"/>
      <c r="V80" s="33"/>
      <c r="W80" s="33"/>
      <c r="X80" s="33"/>
      <c r="Y80" s="33"/>
      <c r="Z80" s="33"/>
      <c r="AF80" s="9"/>
      <c r="AG80" s="18"/>
      <c r="AH80" s="11"/>
      <c r="AI80" s="11"/>
    </row>
    <row r="81" spans="12:35" ht="33" customHeight="1" x14ac:dyDescent="0.3">
      <c r="L81" s="9"/>
      <c r="M81" s="9"/>
      <c r="N81" s="12"/>
      <c r="O81" s="12"/>
      <c r="P81" s="12"/>
      <c r="Q81" s="12"/>
      <c r="R81" s="12"/>
      <c r="T81" s="33"/>
      <c r="U81" s="33"/>
      <c r="V81" s="33"/>
      <c r="W81" s="33"/>
      <c r="X81" s="33"/>
      <c r="Y81" s="33"/>
      <c r="Z81" s="33"/>
      <c r="AF81" s="9"/>
      <c r="AG81" s="18"/>
      <c r="AH81" s="11"/>
      <c r="AI81" s="11"/>
    </row>
    <row r="82" spans="12:35" ht="33" customHeight="1" x14ac:dyDescent="0.3">
      <c r="L82" s="9"/>
      <c r="M82" s="9"/>
      <c r="N82" s="12"/>
      <c r="O82" s="12"/>
      <c r="P82" s="12"/>
      <c r="Q82" s="12"/>
      <c r="R82" s="12"/>
      <c r="T82" s="33"/>
      <c r="U82" s="33"/>
      <c r="V82" s="33"/>
      <c r="W82" s="33"/>
      <c r="X82" s="33"/>
      <c r="Y82" s="33"/>
      <c r="Z82" s="33"/>
      <c r="AF82" s="9"/>
      <c r="AG82" s="18"/>
      <c r="AH82" s="11"/>
      <c r="AI82" s="11"/>
    </row>
    <row r="83" spans="12:35" ht="33" customHeight="1" x14ac:dyDescent="0.3">
      <c r="L83" s="9"/>
      <c r="M83" s="9"/>
      <c r="N83" s="12"/>
      <c r="O83" s="12"/>
      <c r="P83" s="12"/>
      <c r="Q83" s="12"/>
      <c r="R83" s="12"/>
      <c r="T83" s="33"/>
      <c r="U83" s="33"/>
      <c r="V83" s="33"/>
      <c r="W83" s="33"/>
      <c r="X83" s="33"/>
      <c r="Y83" s="33"/>
      <c r="Z83" s="33"/>
      <c r="AF83" s="9"/>
      <c r="AG83" s="18"/>
      <c r="AH83" s="11"/>
      <c r="AI83" s="11"/>
    </row>
    <row r="84" spans="12:35" ht="33" customHeight="1" x14ac:dyDescent="0.3">
      <c r="L84" s="9"/>
      <c r="M84" s="9"/>
      <c r="N84" s="12"/>
      <c r="O84" s="12"/>
      <c r="P84" s="12"/>
      <c r="Q84" s="12"/>
      <c r="R84" s="12"/>
      <c r="T84" s="33"/>
      <c r="U84" s="33"/>
      <c r="V84" s="33"/>
      <c r="W84" s="33"/>
      <c r="X84" s="33"/>
      <c r="Y84" s="33"/>
      <c r="Z84" s="33"/>
      <c r="AF84" s="9"/>
      <c r="AG84" s="18"/>
      <c r="AH84" s="11"/>
      <c r="AI84" s="11"/>
    </row>
    <row r="85" spans="12:35" ht="33" customHeight="1" x14ac:dyDescent="0.3">
      <c r="L85" s="9"/>
      <c r="M85" s="9"/>
      <c r="N85" s="12"/>
      <c r="O85" s="12"/>
      <c r="P85" s="12"/>
      <c r="Q85" s="12"/>
      <c r="R85" s="12"/>
      <c r="T85" s="33"/>
      <c r="U85" s="33"/>
      <c r="V85" s="33"/>
      <c r="W85" s="33"/>
      <c r="X85" s="33"/>
      <c r="Y85" s="33"/>
      <c r="Z85" s="33"/>
      <c r="AF85" s="9"/>
      <c r="AG85" s="18"/>
      <c r="AH85" s="11"/>
      <c r="AI85" s="11"/>
    </row>
    <row r="86" spans="12:35" ht="33" customHeight="1" x14ac:dyDescent="0.3">
      <c r="L86" s="9"/>
      <c r="M86" s="9"/>
      <c r="N86" s="12"/>
      <c r="O86" s="12"/>
      <c r="P86" s="12"/>
      <c r="Q86" s="12"/>
      <c r="R86" s="12"/>
      <c r="T86" s="33"/>
      <c r="U86" s="33"/>
      <c r="V86" s="33"/>
      <c r="W86" s="33"/>
      <c r="X86" s="33"/>
      <c r="Y86" s="33"/>
      <c r="Z86" s="33"/>
      <c r="AF86" s="9"/>
      <c r="AG86" s="18"/>
      <c r="AH86" s="11"/>
      <c r="AI86" s="11"/>
    </row>
    <row r="87" spans="12:35" ht="33" customHeight="1" x14ac:dyDescent="0.3">
      <c r="L87" s="9"/>
      <c r="M87" s="9"/>
      <c r="N87" s="12"/>
      <c r="O87" s="12"/>
      <c r="P87" s="12"/>
      <c r="Q87" s="12"/>
      <c r="R87" s="12"/>
      <c r="T87" s="33"/>
      <c r="U87" s="33"/>
      <c r="V87" s="33"/>
      <c r="W87" s="33"/>
      <c r="X87" s="33"/>
      <c r="Y87" s="33"/>
      <c r="Z87" s="33"/>
      <c r="AF87" s="9"/>
      <c r="AG87" s="18"/>
      <c r="AH87" s="11"/>
      <c r="AI87" s="11"/>
    </row>
    <row r="88" spans="12:35" ht="33" customHeight="1" x14ac:dyDescent="0.3">
      <c r="L88" s="9"/>
      <c r="M88" s="9"/>
      <c r="N88" s="12"/>
      <c r="O88" s="12"/>
      <c r="P88" s="12"/>
      <c r="Q88" s="12"/>
      <c r="R88" s="12"/>
      <c r="T88" s="33"/>
      <c r="U88" s="33"/>
      <c r="V88" s="33"/>
      <c r="W88" s="33"/>
      <c r="X88" s="33"/>
      <c r="Y88" s="33"/>
      <c r="Z88" s="33"/>
      <c r="AF88" s="9"/>
      <c r="AG88" s="18"/>
      <c r="AH88" s="11"/>
      <c r="AI88" s="11"/>
    </row>
    <row r="89" spans="12:35" ht="33" customHeight="1" x14ac:dyDescent="0.3">
      <c r="L89" s="9"/>
      <c r="M89" s="9"/>
      <c r="N89" s="12"/>
      <c r="O89" s="12"/>
      <c r="P89" s="12"/>
      <c r="Q89" s="12"/>
      <c r="R89" s="12"/>
      <c r="T89" s="33"/>
      <c r="U89" s="33"/>
      <c r="V89" s="33"/>
      <c r="W89" s="33"/>
      <c r="X89" s="33"/>
      <c r="Y89" s="33"/>
      <c r="Z89" s="33"/>
      <c r="AF89" s="9"/>
      <c r="AG89" s="18"/>
      <c r="AH89" s="11"/>
      <c r="AI89" s="11"/>
    </row>
    <row r="90" spans="12:35" ht="33" customHeight="1" x14ac:dyDescent="0.3">
      <c r="L90" s="9"/>
      <c r="M90" s="9"/>
      <c r="N90" s="12"/>
      <c r="O90" s="12"/>
      <c r="P90" s="12"/>
      <c r="Q90" s="12"/>
      <c r="R90" s="12"/>
      <c r="T90" s="33"/>
      <c r="U90" s="33"/>
      <c r="V90" s="33"/>
      <c r="W90" s="33"/>
      <c r="X90" s="33"/>
      <c r="Y90" s="33"/>
      <c r="Z90" s="33"/>
      <c r="AF90" s="9"/>
      <c r="AG90" s="18"/>
      <c r="AH90" s="11"/>
      <c r="AI90" s="11"/>
    </row>
    <row r="91" spans="12:35" ht="33" customHeight="1" x14ac:dyDescent="0.3">
      <c r="L91" s="9"/>
      <c r="M91" s="9"/>
      <c r="N91" s="12"/>
      <c r="O91" s="12"/>
      <c r="P91" s="12"/>
      <c r="Q91" s="12"/>
      <c r="R91" s="12"/>
      <c r="T91" s="33"/>
      <c r="U91" s="33"/>
      <c r="V91" s="33"/>
      <c r="W91" s="33"/>
      <c r="X91" s="33"/>
      <c r="Y91" s="33"/>
      <c r="Z91" s="33"/>
      <c r="AF91" s="9"/>
      <c r="AG91" s="18"/>
      <c r="AH91" s="11"/>
      <c r="AI91" s="11"/>
    </row>
    <row r="92" spans="12:35" ht="33" customHeight="1" x14ac:dyDescent="0.3">
      <c r="L92" s="9"/>
      <c r="M92" s="9"/>
      <c r="N92" s="12"/>
      <c r="O92" s="12"/>
      <c r="P92" s="12"/>
      <c r="Q92" s="12"/>
      <c r="R92" s="12"/>
      <c r="T92" s="33"/>
      <c r="U92" s="33"/>
      <c r="V92" s="33"/>
      <c r="W92" s="33"/>
      <c r="X92" s="33"/>
      <c r="Y92" s="33"/>
      <c r="Z92" s="33"/>
      <c r="AF92" s="9"/>
      <c r="AG92" s="18"/>
      <c r="AH92" s="11"/>
      <c r="AI92" s="11"/>
    </row>
    <row r="93" spans="12:35" ht="33" customHeight="1" x14ac:dyDescent="0.3">
      <c r="L93" s="9"/>
      <c r="M93" s="9"/>
      <c r="N93" s="12"/>
      <c r="O93" s="12"/>
      <c r="P93" s="12"/>
      <c r="Q93" s="12"/>
      <c r="R93" s="12"/>
      <c r="T93" s="33"/>
      <c r="U93" s="33"/>
      <c r="V93" s="33"/>
      <c r="W93" s="33"/>
      <c r="X93" s="33"/>
      <c r="Y93" s="33"/>
      <c r="Z93" s="33"/>
      <c r="AF93" s="9"/>
      <c r="AG93" s="18"/>
      <c r="AH93" s="11"/>
      <c r="AI93" s="11"/>
    </row>
    <row r="94" spans="12:35" ht="33" customHeight="1" x14ac:dyDescent="0.3">
      <c r="L94" s="9"/>
      <c r="M94" s="9"/>
      <c r="N94" s="12"/>
      <c r="O94" s="12"/>
      <c r="P94" s="12"/>
      <c r="Q94" s="12"/>
      <c r="R94" s="12"/>
      <c r="T94" s="33"/>
      <c r="U94" s="33"/>
      <c r="V94" s="33"/>
      <c r="W94" s="33"/>
      <c r="X94" s="33"/>
      <c r="Y94" s="33"/>
      <c r="Z94" s="33"/>
      <c r="AF94" s="9"/>
      <c r="AG94" s="18"/>
      <c r="AH94" s="11"/>
      <c r="AI94" s="11"/>
    </row>
    <row r="95" spans="12:35" ht="33" customHeight="1" x14ac:dyDescent="0.3">
      <c r="L95" s="9"/>
      <c r="M95" s="9"/>
      <c r="N95" s="12"/>
      <c r="O95" s="12"/>
      <c r="P95" s="12"/>
      <c r="Q95" s="12"/>
      <c r="R95" s="12"/>
      <c r="T95" s="33"/>
      <c r="U95" s="33"/>
      <c r="V95" s="33"/>
      <c r="W95" s="33"/>
      <c r="X95" s="33"/>
      <c r="Y95" s="33"/>
      <c r="Z95" s="33"/>
      <c r="AF95" s="9"/>
      <c r="AG95" s="18"/>
      <c r="AH95" s="11"/>
      <c r="AI95" s="11"/>
    </row>
    <row r="96" spans="12:35" ht="33" customHeight="1" x14ac:dyDescent="0.3">
      <c r="L96" s="9"/>
      <c r="M96" s="9"/>
      <c r="N96" s="12"/>
      <c r="O96" s="12"/>
      <c r="P96" s="12"/>
      <c r="Q96" s="12"/>
      <c r="R96" s="12"/>
      <c r="T96" s="33"/>
      <c r="U96" s="33"/>
      <c r="V96" s="33"/>
      <c r="W96" s="33"/>
      <c r="X96" s="33"/>
      <c r="Y96" s="33"/>
      <c r="Z96" s="33"/>
      <c r="AF96" s="9"/>
      <c r="AG96" s="18"/>
      <c r="AH96" s="11"/>
      <c r="AI96" s="11"/>
    </row>
    <row r="97" spans="12:35" ht="33" customHeight="1" x14ac:dyDescent="0.3">
      <c r="L97" s="9"/>
      <c r="M97" s="9"/>
      <c r="N97" s="12"/>
      <c r="O97" s="12"/>
      <c r="P97" s="12"/>
      <c r="Q97" s="12"/>
      <c r="R97" s="12"/>
      <c r="T97" s="33"/>
      <c r="U97" s="33"/>
      <c r="V97" s="33"/>
      <c r="W97" s="33"/>
      <c r="X97" s="33"/>
      <c r="Y97" s="33"/>
      <c r="Z97" s="33"/>
      <c r="AF97" s="9"/>
      <c r="AG97" s="18"/>
      <c r="AH97" s="11"/>
      <c r="AI97" s="11"/>
    </row>
    <row r="98" spans="12:35" ht="33" customHeight="1" x14ac:dyDescent="0.3">
      <c r="L98" s="9"/>
      <c r="M98" s="9"/>
      <c r="N98" s="12"/>
      <c r="O98" s="12"/>
      <c r="P98" s="12"/>
      <c r="Q98" s="12"/>
      <c r="R98" s="12"/>
      <c r="T98" s="33"/>
      <c r="U98" s="33"/>
      <c r="V98" s="33"/>
      <c r="W98" s="33"/>
      <c r="X98" s="33"/>
      <c r="Y98" s="33"/>
      <c r="Z98" s="33"/>
      <c r="AF98" s="9"/>
      <c r="AG98" s="18"/>
      <c r="AH98" s="11"/>
      <c r="AI98" s="11"/>
    </row>
    <row r="99" spans="12:35" ht="33" customHeight="1" x14ac:dyDescent="0.3">
      <c r="L99" s="9"/>
      <c r="M99" s="9"/>
      <c r="N99" s="12"/>
      <c r="O99" s="12"/>
      <c r="P99" s="12"/>
      <c r="Q99" s="12"/>
      <c r="R99" s="12"/>
      <c r="T99" s="33"/>
      <c r="U99" s="33"/>
      <c r="V99" s="33"/>
      <c r="W99" s="33"/>
      <c r="X99" s="33"/>
      <c r="Y99" s="33"/>
      <c r="Z99" s="33"/>
      <c r="AF99" s="9"/>
      <c r="AG99" s="18"/>
      <c r="AH99" s="11"/>
      <c r="AI99" s="11"/>
    </row>
    <row r="100" spans="12:35" ht="33" customHeight="1" x14ac:dyDescent="0.3">
      <c r="L100" s="9"/>
      <c r="M100" s="9"/>
      <c r="N100" s="12"/>
      <c r="O100" s="12"/>
      <c r="P100" s="12"/>
      <c r="Q100" s="12"/>
      <c r="R100" s="12"/>
      <c r="T100" s="33"/>
      <c r="U100" s="33"/>
      <c r="V100" s="33"/>
      <c r="W100" s="33"/>
      <c r="X100" s="33"/>
      <c r="Y100" s="33"/>
      <c r="Z100" s="33"/>
      <c r="AF100" s="9"/>
      <c r="AG100" s="18"/>
      <c r="AH100" s="11"/>
      <c r="AI100" s="11"/>
    </row>
    <row r="101" spans="12:35" ht="33" customHeight="1" x14ac:dyDescent="0.3">
      <c r="L101" s="9"/>
      <c r="M101" s="9"/>
      <c r="N101" s="12"/>
      <c r="O101" s="12"/>
      <c r="P101" s="12"/>
      <c r="Q101" s="12"/>
      <c r="R101" s="12"/>
      <c r="T101" s="33"/>
      <c r="U101" s="33"/>
      <c r="V101" s="33"/>
      <c r="W101" s="33"/>
      <c r="X101" s="33"/>
      <c r="Y101" s="33"/>
      <c r="Z101" s="33"/>
      <c r="AF101" s="9"/>
      <c r="AG101" s="18"/>
      <c r="AH101" s="11"/>
      <c r="AI101" s="11"/>
    </row>
    <row r="102" spans="12:35" ht="33" customHeight="1" x14ac:dyDescent="0.3">
      <c r="L102" s="9"/>
      <c r="M102" s="9"/>
      <c r="N102" s="12"/>
      <c r="O102" s="12"/>
      <c r="P102" s="12"/>
      <c r="Q102" s="12"/>
      <c r="R102" s="12"/>
      <c r="T102" s="33"/>
      <c r="U102" s="33"/>
      <c r="V102" s="33"/>
      <c r="W102" s="33"/>
      <c r="X102" s="33"/>
      <c r="Y102" s="33"/>
      <c r="Z102" s="33"/>
      <c r="AF102" s="9"/>
      <c r="AG102" s="18"/>
      <c r="AH102" s="11"/>
      <c r="AI102" s="11"/>
    </row>
    <row r="103" spans="12:35" ht="33" customHeight="1" x14ac:dyDescent="0.3">
      <c r="L103" s="9"/>
      <c r="M103" s="9"/>
      <c r="N103" s="12"/>
      <c r="O103" s="12"/>
      <c r="P103" s="12"/>
      <c r="Q103" s="12"/>
      <c r="R103" s="12"/>
      <c r="T103" s="33"/>
      <c r="U103" s="33"/>
      <c r="V103" s="33"/>
      <c r="W103" s="33"/>
      <c r="X103" s="33"/>
      <c r="Y103" s="33"/>
      <c r="Z103" s="33"/>
      <c r="AF103" s="9"/>
      <c r="AG103" s="18"/>
      <c r="AH103" s="11"/>
      <c r="AI103" s="11"/>
    </row>
    <row r="104" spans="12:35" ht="33" customHeight="1" x14ac:dyDescent="0.3">
      <c r="L104" s="9"/>
      <c r="M104" s="9"/>
      <c r="N104" s="12"/>
      <c r="O104" s="12"/>
      <c r="P104" s="12"/>
      <c r="Q104" s="12"/>
      <c r="R104" s="12"/>
      <c r="T104" s="33"/>
      <c r="U104" s="33"/>
      <c r="V104" s="33"/>
      <c r="W104" s="33"/>
      <c r="X104" s="33"/>
      <c r="Y104" s="33"/>
      <c r="Z104" s="33"/>
      <c r="AF104" s="9"/>
      <c r="AG104" s="18"/>
      <c r="AH104" s="11"/>
      <c r="AI104" s="11"/>
    </row>
    <row r="105" spans="12:35" ht="33" customHeight="1" x14ac:dyDescent="0.3">
      <c r="L105" s="9"/>
      <c r="M105" s="9"/>
      <c r="N105" s="12"/>
      <c r="O105" s="12"/>
      <c r="P105" s="12"/>
      <c r="Q105" s="12"/>
      <c r="R105" s="12"/>
      <c r="T105" s="33"/>
      <c r="U105" s="33"/>
      <c r="V105" s="33"/>
      <c r="W105" s="33"/>
      <c r="X105" s="33"/>
      <c r="Y105" s="33"/>
      <c r="Z105" s="33"/>
      <c r="AF105" s="9"/>
      <c r="AG105" s="18"/>
      <c r="AH105" s="11"/>
      <c r="AI105" s="11"/>
    </row>
    <row r="106" spans="12:35" ht="33" customHeight="1" x14ac:dyDescent="0.3">
      <c r="L106" s="9"/>
      <c r="M106" s="9"/>
      <c r="N106" s="12"/>
      <c r="O106" s="12"/>
      <c r="P106" s="12"/>
      <c r="Q106" s="12"/>
      <c r="R106" s="12"/>
      <c r="T106" s="33"/>
      <c r="U106" s="33"/>
      <c r="V106" s="33"/>
      <c r="W106" s="33"/>
      <c r="X106" s="33"/>
      <c r="Y106" s="33"/>
      <c r="Z106" s="33"/>
      <c r="AF106" s="9"/>
      <c r="AG106" s="18"/>
      <c r="AH106" s="11"/>
      <c r="AI106" s="11"/>
    </row>
  </sheetData>
  <sheetProtection formatCells="0" formatColumns="0" formatRows="0" insertColumns="0" insertRows="0" insertHyperlinks="0" deleteColumns="0" deleteRows="0" sort="0" autoFilter="0" pivotTables="0"/>
  <autoFilter ref="A3:BL3">
    <sortState ref="A6:BL167">
      <sortCondition ref="A3"/>
    </sortState>
  </autoFilter>
  <mergeCells count="47">
    <mergeCell ref="I2:I3"/>
    <mergeCell ref="J2:J3"/>
    <mergeCell ref="T2:T3"/>
    <mergeCell ref="U2:V2"/>
    <mergeCell ref="W2:X2"/>
    <mergeCell ref="Q1:Q3"/>
    <mergeCell ref="R1:R3"/>
    <mergeCell ref="S1:S3"/>
    <mergeCell ref="I1:J1"/>
    <mergeCell ref="AK1:AK3"/>
    <mergeCell ref="AL1:AL3"/>
    <mergeCell ref="AM1:AM3"/>
    <mergeCell ref="AN1:AN3"/>
    <mergeCell ref="AC1:AC3"/>
    <mergeCell ref="AD1:AD3"/>
    <mergeCell ref="AE1:AG1"/>
    <mergeCell ref="AH1:AH3"/>
    <mergeCell ref="AI1:AI3"/>
    <mergeCell ref="AJ1:AJ3"/>
    <mergeCell ref="AE2:AE3"/>
    <mergeCell ref="AF2:AF3"/>
    <mergeCell ref="AG2:AG3"/>
    <mergeCell ref="AO1:BI1"/>
    <mergeCell ref="BJ1:BJ3"/>
    <mergeCell ref="AO2:AQ2"/>
    <mergeCell ref="AR2:AW2"/>
    <mergeCell ref="AZ2:BG2"/>
    <mergeCell ref="BH2:BI2"/>
    <mergeCell ref="AB1:AB3"/>
    <mergeCell ref="K1:K3"/>
    <mergeCell ref="L1:L3"/>
    <mergeCell ref="M1:M3"/>
    <mergeCell ref="N1:N3"/>
    <mergeCell ref="O1:O3"/>
    <mergeCell ref="P1:P3"/>
    <mergeCell ref="Y2:Z2"/>
    <mergeCell ref="T1:Z1"/>
    <mergeCell ref="AA1:AA3"/>
    <mergeCell ref="A1:A3"/>
    <mergeCell ref="B1:E1"/>
    <mergeCell ref="F1:F3"/>
    <mergeCell ref="G1:G3"/>
    <mergeCell ref="H1:H3"/>
    <mergeCell ref="B2:B3"/>
    <mergeCell ref="C2:C3"/>
    <mergeCell ref="D2:D3"/>
    <mergeCell ref="E2:E3"/>
  </mergeCells>
  <phoneticPr fontId="7" type="noConversion"/>
  <conditionalFormatting sqref="J4">
    <cfRule type="duplicateValues" dxfId="55" priority="2"/>
  </conditionalFormatting>
  <conditionalFormatting sqref="J5:J6">
    <cfRule type="duplicateValues" dxfId="54" priority="1"/>
  </conditionalFormatting>
  <conditionalFormatting sqref="J1:J3">
    <cfRule type="duplicateValues" dxfId="53" priority="65"/>
  </conditionalFormatting>
  <pageMargins left="0.69999998807907104" right="0.69999998807907104" top="0.75" bottom="0.75" header="0.30000001192092896" footer="0.30000001192092896"/>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7"/>
  <sheetViews>
    <sheetView zoomScale="70" zoomScaleNormal="70" zoomScaleSheetLayoutView="75" workbookViewId="0">
      <pane ySplit="3" topLeftCell="A131" activePane="bottomLeft" state="frozen"/>
      <selection activeCell="K42" sqref="K42"/>
      <selection pane="bottomLeft" activeCell="K141" sqref="K141:M141"/>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66.25" style="7" bestFit="1" customWidth="1"/>
    <col min="12" max="12" width="5.25" style="7" bestFit="1" customWidth="1"/>
    <col min="13" max="13" width="6" style="7" bestFit="1" customWidth="1"/>
    <col min="14" max="14" width="5.25" style="14" customWidth="1"/>
    <col min="15" max="15" width="5.25" style="14" bestFit="1" customWidth="1"/>
    <col min="16" max="18" width="5.25" style="14" customWidth="1"/>
    <col min="19" max="19" width="5.375" style="7" bestFit="1" customWidth="1"/>
    <col min="20" max="20" width="9.25" style="34" bestFit="1" customWidth="1"/>
    <col min="21" max="26" width="10.75" style="34" customWidth="1"/>
    <col min="27" max="30" width="8.5" style="7" bestFit="1" customWidth="1"/>
    <col min="31" max="31" width="12.125" style="7" customWidth="1"/>
    <col min="32" max="32" width="32" style="7" customWidth="1"/>
    <col min="33" max="33" width="8.5" style="19" customWidth="1"/>
    <col min="34" max="34" width="36" style="13" customWidth="1"/>
    <col min="35" max="35" width="14.625" style="13" customWidth="1"/>
    <col min="36" max="36" width="6.875" style="7" hidden="1" customWidth="1"/>
    <col min="37" max="37" width="5.25" style="7" hidden="1" customWidth="1"/>
    <col min="38" max="38" width="6.875" style="7" hidden="1" customWidth="1"/>
    <col min="39" max="39" width="5.625" style="7" hidden="1" customWidth="1"/>
    <col min="40" max="40" width="9.375" style="7" hidden="1" customWidth="1"/>
    <col min="41" max="46" width="5.25" style="7" hidden="1" customWidth="1"/>
    <col min="47" max="47" width="3.75" style="7" hidden="1" customWidth="1"/>
    <col min="48" max="48" width="5.25" style="7" hidden="1" customWidth="1"/>
    <col min="49" max="49" width="3.75" style="7" hidden="1" customWidth="1"/>
    <col min="50" max="52" width="5.25" style="7" hidden="1" customWidth="1"/>
    <col min="53" max="53" width="7.5" style="7" hidden="1" customWidth="1"/>
    <col min="54" max="54" width="5.25" style="7" hidden="1" customWidth="1"/>
    <col min="55" max="55" width="7.5" style="7" hidden="1" customWidth="1"/>
    <col min="56" max="56" width="5.25" style="7" hidden="1" customWidth="1"/>
    <col min="57" max="57" width="7.5" style="7" hidden="1" customWidth="1"/>
    <col min="58" max="58" width="5.25" style="7" hidden="1" customWidth="1"/>
    <col min="59" max="59" width="7.5" style="7" hidden="1" customWidth="1"/>
    <col min="60" max="60" width="5.25" style="7" hidden="1" customWidth="1"/>
    <col min="61" max="61" width="7.5" style="7" hidden="1" customWidth="1"/>
    <col min="62" max="62" width="7" style="7" hidden="1" customWidth="1"/>
    <col min="63" max="63" width="0" style="19" hidden="1" customWidth="1"/>
    <col min="64" max="16384" width="9" style="7"/>
  </cols>
  <sheetData>
    <row r="1" spans="1:62" s="42" customFormat="1" ht="33" customHeight="1" x14ac:dyDescent="0.3">
      <c r="A1" s="135" t="s">
        <v>189</v>
      </c>
      <c r="B1" s="134" t="s">
        <v>403</v>
      </c>
      <c r="C1" s="134"/>
      <c r="D1" s="134"/>
      <c r="E1" s="134"/>
      <c r="F1" s="134" t="s">
        <v>403</v>
      </c>
      <c r="G1" s="134" t="s">
        <v>409</v>
      </c>
      <c r="H1" s="134" t="s">
        <v>212</v>
      </c>
      <c r="I1" s="134" t="s">
        <v>408</v>
      </c>
      <c r="J1" s="134"/>
      <c r="K1" s="134" t="s">
        <v>170</v>
      </c>
      <c r="L1" s="134" t="s">
        <v>172</v>
      </c>
      <c r="M1" s="134" t="s">
        <v>396</v>
      </c>
      <c r="N1" s="137" t="s">
        <v>394</v>
      </c>
      <c r="O1" s="137" t="s">
        <v>404</v>
      </c>
      <c r="P1" s="137" t="s">
        <v>424</v>
      </c>
      <c r="Q1" s="138" t="s">
        <v>470</v>
      </c>
      <c r="R1" s="138" t="s">
        <v>471</v>
      </c>
      <c r="S1" s="134" t="s">
        <v>466</v>
      </c>
      <c r="T1" s="141" t="s">
        <v>176</v>
      </c>
      <c r="U1" s="141"/>
      <c r="V1" s="141"/>
      <c r="W1" s="141"/>
      <c r="X1" s="141"/>
      <c r="Y1" s="141"/>
      <c r="Z1" s="141"/>
      <c r="AA1" s="134" t="s">
        <v>406</v>
      </c>
      <c r="AB1" s="134" t="s">
        <v>393</v>
      </c>
      <c r="AC1" s="134" t="s">
        <v>407</v>
      </c>
      <c r="AD1" s="134" t="s">
        <v>282</v>
      </c>
      <c r="AE1" s="134" t="s">
        <v>289</v>
      </c>
      <c r="AF1" s="134"/>
      <c r="AG1" s="134"/>
      <c r="AH1" s="134" t="s">
        <v>254</v>
      </c>
      <c r="AI1" s="145" t="s">
        <v>276</v>
      </c>
      <c r="AJ1" s="161" t="s">
        <v>168</v>
      </c>
      <c r="AK1" s="162" t="s">
        <v>410</v>
      </c>
      <c r="AL1" s="162" t="s">
        <v>399</v>
      </c>
      <c r="AM1" s="162" t="s">
        <v>169</v>
      </c>
      <c r="AN1" s="162" t="s">
        <v>288</v>
      </c>
      <c r="AO1" s="162" t="s">
        <v>174</v>
      </c>
      <c r="AP1" s="162"/>
      <c r="AQ1" s="162"/>
      <c r="AR1" s="162"/>
      <c r="AS1" s="162"/>
      <c r="AT1" s="162"/>
      <c r="AU1" s="162"/>
      <c r="AV1" s="162"/>
      <c r="AW1" s="162"/>
      <c r="AX1" s="162"/>
      <c r="AY1" s="162"/>
      <c r="AZ1" s="162"/>
      <c r="BA1" s="162"/>
      <c r="BB1" s="162"/>
      <c r="BC1" s="162"/>
      <c r="BD1" s="162"/>
      <c r="BE1" s="162"/>
      <c r="BF1" s="162"/>
      <c r="BG1" s="162"/>
      <c r="BH1" s="162"/>
      <c r="BI1" s="162"/>
      <c r="BJ1" s="162" t="s">
        <v>177</v>
      </c>
    </row>
    <row r="2" spans="1:62" s="42" customFormat="1" ht="33" customHeight="1" x14ac:dyDescent="0.3">
      <c r="A2" s="135"/>
      <c r="B2" s="135" t="s">
        <v>222</v>
      </c>
      <c r="C2" s="134" t="s">
        <v>173</v>
      </c>
      <c r="D2" s="134" t="s">
        <v>216</v>
      </c>
      <c r="E2" s="134" t="s">
        <v>171</v>
      </c>
      <c r="F2" s="134"/>
      <c r="G2" s="134"/>
      <c r="H2" s="134"/>
      <c r="I2" s="134" t="s">
        <v>195</v>
      </c>
      <c r="J2" s="134" t="s">
        <v>188</v>
      </c>
      <c r="K2" s="134"/>
      <c r="L2" s="134"/>
      <c r="M2" s="134"/>
      <c r="N2" s="137"/>
      <c r="O2" s="137"/>
      <c r="P2" s="137"/>
      <c r="Q2" s="139"/>
      <c r="R2" s="139"/>
      <c r="S2" s="134"/>
      <c r="T2" s="141" t="s">
        <v>281</v>
      </c>
      <c r="U2" s="151" t="s">
        <v>395</v>
      </c>
      <c r="V2" s="151"/>
      <c r="W2" s="152" t="s">
        <v>178</v>
      </c>
      <c r="X2" s="152"/>
      <c r="Y2" s="136" t="s">
        <v>175</v>
      </c>
      <c r="Z2" s="136"/>
      <c r="AA2" s="134"/>
      <c r="AB2" s="134"/>
      <c r="AC2" s="134"/>
      <c r="AD2" s="134"/>
      <c r="AE2" s="134" t="s">
        <v>392</v>
      </c>
      <c r="AF2" s="134" t="s">
        <v>490</v>
      </c>
      <c r="AG2" s="134" t="s">
        <v>491</v>
      </c>
      <c r="AH2" s="134"/>
      <c r="AI2" s="146"/>
      <c r="AJ2" s="144"/>
      <c r="AK2" s="163"/>
      <c r="AL2" s="163"/>
      <c r="AM2" s="163"/>
      <c r="AN2" s="163"/>
      <c r="AO2" s="163" t="s">
        <v>397</v>
      </c>
      <c r="AP2" s="163"/>
      <c r="AQ2" s="163"/>
      <c r="AR2" s="163" t="s">
        <v>398</v>
      </c>
      <c r="AS2" s="163"/>
      <c r="AT2" s="163"/>
      <c r="AU2" s="163"/>
      <c r="AV2" s="163"/>
      <c r="AW2" s="163"/>
      <c r="AX2" s="35"/>
      <c r="AY2" s="35"/>
      <c r="AZ2" s="163" t="s">
        <v>401</v>
      </c>
      <c r="BA2" s="163"/>
      <c r="BB2" s="163"/>
      <c r="BC2" s="163"/>
      <c r="BD2" s="163"/>
      <c r="BE2" s="163"/>
      <c r="BF2" s="163"/>
      <c r="BG2" s="163"/>
      <c r="BH2" s="163" t="s">
        <v>203</v>
      </c>
      <c r="BI2" s="163"/>
      <c r="BJ2" s="163"/>
    </row>
    <row r="3" spans="1:62" s="42" customFormat="1" ht="33" customHeight="1" x14ac:dyDescent="0.3">
      <c r="A3" s="135"/>
      <c r="B3" s="135"/>
      <c r="C3" s="134"/>
      <c r="D3" s="134"/>
      <c r="E3" s="134"/>
      <c r="F3" s="134"/>
      <c r="G3" s="134"/>
      <c r="H3" s="134"/>
      <c r="I3" s="134"/>
      <c r="J3" s="134"/>
      <c r="K3" s="134"/>
      <c r="L3" s="134"/>
      <c r="M3" s="134"/>
      <c r="N3" s="137"/>
      <c r="O3" s="137"/>
      <c r="P3" s="137"/>
      <c r="Q3" s="140"/>
      <c r="R3" s="140"/>
      <c r="S3" s="134"/>
      <c r="T3" s="141"/>
      <c r="U3" s="39" t="s">
        <v>210</v>
      </c>
      <c r="V3" s="39" t="s">
        <v>204</v>
      </c>
      <c r="W3" s="40" t="s">
        <v>210</v>
      </c>
      <c r="X3" s="40" t="s">
        <v>204</v>
      </c>
      <c r="Y3" s="41" t="s">
        <v>210</v>
      </c>
      <c r="Z3" s="41" t="s">
        <v>204</v>
      </c>
      <c r="AA3" s="134"/>
      <c r="AB3" s="134"/>
      <c r="AC3" s="134"/>
      <c r="AD3" s="134"/>
      <c r="AE3" s="134"/>
      <c r="AF3" s="134"/>
      <c r="AG3" s="134"/>
      <c r="AH3" s="134"/>
      <c r="AI3" s="147"/>
      <c r="AJ3" s="165"/>
      <c r="AK3" s="164"/>
      <c r="AL3" s="164"/>
      <c r="AM3" s="164"/>
      <c r="AN3" s="164"/>
      <c r="AO3" s="36" t="s">
        <v>187</v>
      </c>
      <c r="AP3" s="36" t="s">
        <v>186</v>
      </c>
      <c r="AQ3" s="36" t="s">
        <v>203</v>
      </c>
      <c r="AR3" s="36" t="s">
        <v>402</v>
      </c>
      <c r="AS3" s="36" t="s">
        <v>405</v>
      </c>
      <c r="AT3" s="36" t="s">
        <v>179</v>
      </c>
      <c r="AU3" s="36" t="s">
        <v>193</v>
      </c>
      <c r="AV3" s="36" t="s">
        <v>194</v>
      </c>
      <c r="AW3" s="36" t="s">
        <v>193</v>
      </c>
      <c r="AX3" s="36" t="s">
        <v>402</v>
      </c>
      <c r="AY3" s="36" t="s">
        <v>405</v>
      </c>
      <c r="AZ3" s="36" t="s">
        <v>194</v>
      </c>
      <c r="BA3" s="36" t="s">
        <v>400</v>
      </c>
      <c r="BB3" s="36" t="s">
        <v>183</v>
      </c>
      <c r="BC3" s="36" t="s">
        <v>400</v>
      </c>
      <c r="BD3" s="36" t="s">
        <v>190</v>
      </c>
      <c r="BE3" s="36" t="s">
        <v>400</v>
      </c>
      <c r="BF3" s="36" t="s">
        <v>179</v>
      </c>
      <c r="BG3" s="36" t="s">
        <v>400</v>
      </c>
      <c r="BH3" s="36" t="s">
        <v>203</v>
      </c>
      <c r="BI3" s="36" t="s">
        <v>400</v>
      </c>
      <c r="BJ3" s="164"/>
    </row>
    <row r="4" spans="1:62" s="42" customFormat="1" ht="33" customHeight="1" x14ac:dyDescent="0.3">
      <c r="A4" s="48">
        <v>1</v>
      </c>
      <c r="B4" s="28" t="s">
        <v>211</v>
      </c>
      <c r="C4" s="77" t="s">
        <v>223</v>
      </c>
      <c r="D4" s="85" t="s">
        <v>1730</v>
      </c>
      <c r="E4" s="85" t="s">
        <v>488</v>
      </c>
      <c r="F4" s="20" t="s">
        <v>1396</v>
      </c>
      <c r="G4" s="21" t="s">
        <v>1938</v>
      </c>
      <c r="H4" s="21"/>
      <c r="I4" s="20" t="s">
        <v>1920</v>
      </c>
      <c r="J4" s="21" t="s">
        <v>1981</v>
      </c>
      <c r="K4" s="113" t="s">
        <v>2114</v>
      </c>
      <c r="L4" s="65" t="s">
        <v>1918</v>
      </c>
      <c r="M4" s="17">
        <f>VLOOKUP(AG4,'조정계수 2025.02.01'!A:C,3,0)</f>
        <v>0.8</v>
      </c>
      <c r="N4" s="50">
        <v>20</v>
      </c>
      <c r="O4" s="50">
        <v>1</v>
      </c>
      <c r="P4" s="50">
        <v>21</v>
      </c>
      <c r="Q4" s="51">
        <v>60</v>
      </c>
      <c r="R4" s="51" t="s">
        <v>1943</v>
      </c>
      <c r="S4" s="65" t="s">
        <v>735</v>
      </c>
      <c r="T4" s="43">
        <f t="shared" ref="T4:T35" si="0">IF(L4="A",6160,IF(L4="B",4180,IF(L4="C",2970,0)))*P4</f>
        <v>87780</v>
      </c>
      <c r="U4" s="44">
        <f t="shared" ref="U4:U35" si="1">T4-V4</f>
        <v>24579</v>
      </c>
      <c r="V4" s="44">
        <f t="shared" ref="V4:V35" si="2">ROUNDDOWN(IF(L4="A",6160,IF(L4="B",4180,IF(L4="C",2970,0)))*P4*M4*IF(F4="직무법정",0.5,IF(F4="외국어과정",0.5,0.9)),0)</f>
        <v>63201</v>
      </c>
      <c r="W4" s="45">
        <f t="shared" ref="W4:W35" si="3">T4-X4</f>
        <v>31601</v>
      </c>
      <c r="X4" s="45">
        <f t="shared" ref="X4:X35" si="4">ROUNDDOWN(IF(L4="A",6160,IF(L4="B",4180,IF(L4="C",2970,0)))*P4*M4*IF(F4="직무법정",0.4,IF(F4="외국어과정",0.4,0.8)),0)</f>
        <v>56179</v>
      </c>
      <c r="Y4" s="46">
        <f t="shared" ref="Y4:Y35" si="5">T4-Z4</f>
        <v>59691</v>
      </c>
      <c r="Z4" s="46">
        <f t="shared" ref="Z4:Z35" si="6">ROUNDDOWN(IF(L4="A",6160,IF(L4="B",4180,IF(L4="C",2970,0)))*P4*M4*IF(F4="직무법정",0.2,IF(F4="외국어과정",0.2,0.4)),0)</f>
        <v>28089</v>
      </c>
      <c r="AA4" s="21" t="s">
        <v>2104</v>
      </c>
      <c r="AB4" s="21" t="s">
        <v>1967</v>
      </c>
      <c r="AC4" s="21" t="s">
        <v>1966</v>
      </c>
      <c r="AD4" s="91" t="s">
        <v>1968</v>
      </c>
      <c r="AE4" s="54" t="s">
        <v>426</v>
      </c>
      <c r="AF4" s="65" t="s">
        <v>1929</v>
      </c>
      <c r="AG4" s="17" t="str">
        <f t="shared" ref="AG4:AG35" si="7">LEFT(AF4,6)</f>
        <v>200107</v>
      </c>
      <c r="AH4" s="54" t="s">
        <v>1430</v>
      </c>
      <c r="AI4" s="93">
        <v>46749</v>
      </c>
    </row>
    <row r="5" spans="1:62" s="42" customFormat="1" ht="33" customHeight="1" x14ac:dyDescent="0.3">
      <c r="A5" s="48">
        <v>2</v>
      </c>
      <c r="B5" s="28" t="s">
        <v>211</v>
      </c>
      <c r="C5" s="77" t="s">
        <v>223</v>
      </c>
      <c r="D5" s="85" t="s">
        <v>441</v>
      </c>
      <c r="E5" s="85" t="s">
        <v>455</v>
      </c>
      <c r="F5" s="20" t="s">
        <v>1396</v>
      </c>
      <c r="G5" s="21" t="s">
        <v>1938</v>
      </c>
      <c r="H5" s="21"/>
      <c r="I5" s="20" t="s">
        <v>1921</v>
      </c>
      <c r="J5" s="21" t="s">
        <v>1982</v>
      </c>
      <c r="K5" s="73" t="s">
        <v>2115</v>
      </c>
      <c r="L5" s="65" t="s">
        <v>1918</v>
      </c>
      <c r="M5" s="17">
        <f>VLOOKUP(AG5,'조정계수 2025.02.01'!A:C,3,0)</f>
        <v>0.9</v>
      </c>
      <c r="N5" s="50">
        <v>20</v>
      </c>
      <c r="O5" s="50">
        <v>1</v>
      </c>
      <c r="P5" s="50">
        <v>21</v>
      </c>
      <c r="Q5" s="51">
        <v>60</v>
      </c>
      <c r="R5" s="51" t="s">
        <v>1943</v>
      </c>
      <c r="S5" s="65" t="s">
        <v>735</v>
      </c>
      <c r="T5" s="43">
        <f t="shared" si="0"/>
        <v>87780</v>
      </c>
      <c r="U5" s="44">
        <f t="shared" si="1"/>
        <v>16679</v>
      </c>
      <c r="V5" s="44">
        <f t="shared" si="2"/>
        <v>71101</v>
      </c>
      <c r="W5" s="45">
        <f t="shared" si="3"/>
        <v>24579</v>
      </c>
      <c r="X5" s="45">
        <f t="shared" si="4"/>
        <v>63201</v>
      </c>
      <c r="Y5" s="46">
        <f t="shared" si="5"/>
        <v>56180</v>
      </c>
      <c r="Z5" s="46">
        <f t="shared" si="6"/>
        <v>31600</v>
      </c>
      <c r="AA5" s="21" t="s">
        <v>2105</v>
      </c>
      <c r="AB5" s="21" t="s">
        <v>1970</v>
      </c>
      <c r="AC5" s="21" t="s">
        <v>1969</v>
      </c>
      <c r="AD5" s="91" t="s">
        <v>1971</v>
      </c>
      <c r="AE5" s="54" t="s">
        <v>426</v>
      </c>
      <c r="AF5" s="94" t="s">
        <v>1930</v>
      </c>
      <c r="AG5" s="17" t="str">
        <f t="shared" si="7"/>
        <v>060102</v>
      </c>
      <c r="AH5" s="54" t="s">
        <v>1088</v>
      </c>
      <c r="AI5" s="93">
        <v>46749</v>
      </c>
    </row>
    <row r="6" spans="1:62" s="42" customFormat="1" ht="33" customHeight="1" x14ac:dyDescent="0.3">
      <c r="A6" s="48">
        <v>3</v>
      </c>
      <c r="B6" s="28" t="s">
        <v>211</v>
      </c>
      <c r="C6" s="77" t="s">
        <v>223</v>
      </c>
      <c r="D6" s="85" t="s">
        <v>1730</v>
      </c>
      <c r="E6" s="85" t="s">
        <v>488</v>
      </c>
      <c r="F6" s="20" t="s">
        <v>1396</v>
      </c>
      <c r="G6" s="21" t="s">
        <v>1938</v>
      </c>
      <c r="H6" s="67" t="s">
        <v>215</v>
      </c>
      <c r="I6" s="20" t="s">
        <v>1922</v>
      </c>
      <c r="J6" s="21" t="s">
        <v>1983</v>
      </c>
      <c r="K6" s="73" t="s">
        <v>2116</v>
      </c>
      <c r="L6" s="65" t="s">
        <v>2109</v>
      </c>
      <c r="M6" s="17">
        <v>1</v>
      </c>
      <c r="N6" s="50">
        <v>20</v>
      </c>
      <c r="O6" s="50">
        <v>1</v>
      </c>
      <c r="P6" s="50">
        <v>21</v>
      </c>
      <c r="Q6" s="51">
        <v>60</v>
      </c>
      <c r="R6" s="51" t="s">
        <v>1943</v>
      </c>
      <c r="S6" s="65" t="s">
        <v>735</v>
      </c>
      <c r="T6" s="43">
        <f t="shared" si="0"/>
        <v>129360</v>
      </c>
      <c r="U6" s="44">
        <f t="shared" si="1"/>
        <v>12936</v>
      </c>
      <c r="V6" s="44">
        <f t="shared" si="2"/>
        <v>116424</v>
      </c>
      <c r="W6" s="45">
        <f t="shared" si="3"/>
        <v>25872</v>
      </c>
      <c r="X6" s="45">
        <f t="shared" si="4"/>
        <v>103488</v>
      </c>
      <c r="Y6" s="46">
        <f t="shared" si="5"/>
        <v>77616</v>
      </c>
      <c r="Z6" s="46">
        <f t="shared" si="6"/>
        <v>51744</v>
      </c>
      <c r="AA6" s="21" t="s">
        <v>2110</v>
      </c>
      <c r="AB6" s="21" t="s">
        <v>1973</v>
      </c>
      <c r="AC6" s="21" t="s">
        <v>1972</v>
      </c>
      <c r="AD6" s="91" t="s">
        <v>1974</v>
      </c>
      <c r="AE6" s="54" t="s">
        <v>426</v>
      </c>
      <c r="AF6" s="94" t="s">
        <v>1931</v>
      </c>
      <c r="AG6" s="17" t="str">
        <f t="shared" si="7"/>
        <v>200107</v>
      </c>
      <c r="AH6" s="54" t="s">
        <v>1430</v>
      </c>
      <c r="AI6" s="93">
        <v>46749</v>
      </c>
    </row>
    <row r="7" spans="1:62" s="42" customFormat="1" ht="33" customHeight="1" x14ac:dyDescent="0.3">
      <c r="A7" s="48">
        <v>4</v>
      </c>
      <c r="B7" s="28" t="s">
        <v>211</v>
      </c>
      <c r="C7" s="77" t="s">
        <v>223</v>
      </c>
      <c r="D7" s="85" t="s">
        <v>1398</v>
      </c>
      <c r="E7" s="85" t="s">
        <v>482</v>
      </c>
      <c r="F7" s="20" t="s">
        <v>1396</v>
      </c>
      <c r="G7" s="21" t="s">
        <v>1938</v>
      </c>
      <c r="H7" s="67" t="s">
        <v>215</v>
      </c>
      <c r="I7" s="20" t="s">
        <v>1923</v>
      </c>
      <c r="J7" s="21" t="s">
        <v>1984</v>
      </c>
      <c r="K7" s="73" t="s">
        <v>2117</v>
      </c>
      <c r="L7" s="65" t="s">
        <v>1919</v>
      </c>
      <c r="M7" s="17">
        <v>1</v>
      </c>
      <c r="N7" s="50">
        <v>20</v>
      </c>
      <c r="O7" s="50">
        <v>1</v>
      </c>
      <c r="P7" s="50">
        <v>21</v>
      </c>
      <c r="Q7" s="51">
        <v>60</v>
      </c>
      <c r="R7" s="51" t="s">
        <v>1943</v>
      </c>
      <c r="S7" s="65" t="s">
        <v>735</v>
      </c>
      <c r="T7" s="43">
        <f t="shared" si="0"/>
        <v>129360</v>
      </c>
      <c r="U7" s="44">
        <f t="shared" si="1"/>
        <v>12936</v>
      </c>
      <c r="V7" s="44">
        <f t="shared" si="2"/>
        <v>116424</v>
      </c>
      <c r="W7" s="45">
        <f t="shared" si="3"/>
        <v>25872</v>
      </c>
      <c r="X7" s="45">
        <f t="shared" si="4"/>
        <v>103488</v>
      </c>
      <c r="Y7" s="46">
        <f t="shared" si="5"/>
        <v>77616</v>
      </c>
      <c r="Z7" s="46">
        <f t="shared" si="6"/>
        <v>51744</v>
      </c>
      <c r="AA7" s="21" t="s">
        <v>2111</v>
      </c>
      <c r="AB7" s="21" t="s">
        <v>1976</v>
      </c>
      <c r="AC7" s="21" t="s">
        <v>1975</v>
      </c>
      <c r="AD7" s="91" t="s">
        <v>1977</v>
      </c>
      <c r="AE7" s="54" t="s">
        <v>426</v>
      </c>
      <c r="AF7" s="94" t="s">
        <v>1932</v>
      </c>
      <c r="AG7" s="17" t="str">
        <f t="shared" si="7"/>
        <v>100302</v>
      </c>
      <c r="AH7" s="54" t="s">
        <v>1059</v>
      </c>
      <c r="AI7" s="93">
        <v>46749</v>
      </c>
    </row>
    <row r="8" spans="1:62" s="42" customFormat="1" ht="33" customHeight="1" x14ac:dyDescent="0.3">
      <c r="A8" s="48">
        <v>5</v>
      </c>
      <c r="B8" s="28" t="s">
        <v>211</v>
      </c>
      <c r="C8" s="77" t="s">
        <v>223</v>
      </c>
      <c r="D8" s="85" t="s">
        <v>437</v>
      </c>
      <c r="E8" s="85" t="s">
        <v>214</v>
      </c>
      <c r="F8" s="20" t="s">
        <v>1396</v>
      </c>
      <c r="G8" s="21" t="s">
        <v>1938</v>
      </c>
      <c r="H8" s="21"/>
      <c r="I8" s="20" t="s">
        <v>1924</v>
      </c>
      <c r="J8" s="21" t="s">
        <v>1985</v>
      </c>
      <c r="K8" s="73" t="s">
        <v>1945</v>
      </c>
      <c r="L8" s="65" t="s">
        <v>2112</v>
      </c>
      <c r="M8" s="17">
        <f>VLOOKUP(AG8,'조정계수 2025.02.01'!A:C,3,0)</f>
        <v>0.9</v>
      </c>
      <c r="N8" s="50">
        <v>19</v>
      </c>
      <c r="O8" s="50">
        <v>1</v>
      </c>
      <c r="P8" s="50">
        <v>20</v>
      </c>
      <c r="Q8" s="51">
        <v>60</v>
      </c>
      <c r="R8" s="51" t="s">
        <v>1943</v>
      </c>
      <c r="S8" s="65" t="s">
        <v>735</v>
      </c>
      <c r="T8" s="43">
        <f t="shared" si="0"/>
        <v>83600</v>
      </c>
      <c r="U8" s="44">
        <f t="shared" si="1"/>
        <v>15884</v>
      </c>
      <c r="V8" s="44">
        <f t="shared" si="2"/>
        <v>67716</v>
      </c>
      <c r="W8" s="45">
        <f t="shared" si="3"/>
        <v>23408</v>
      </c>
      <c r="X8" s="45">
        <f t="shared" si="4"/>
        <v>60192</v>
      </c>
      <c r="Y8" s="46">
        <f t="shared" si="5"/>
        <v>53504</v>
      </c>
      <c r="Z8" s="46">
        <f t="shared" si="6"/>
        <v>30096</v>
      </c>
      <c r="AA8" s="21" t="s">
        <v>2108</v>
      </c>
      <c r="AB8" s="21" t="s">
        <v>1979</v>
      </c>
      <c r="AC8" s="21" t="s">
        <v>1978</v>
      </c>
      <c r="AD8" s="91" t="s">
        <v>1980</v>
      </c>
      <c r="AE8" s="54" t="s">
        <v>426</v>
      </c>
      <c r="AF8" s="94" t="s">
        <v>1933</v>
      </c>
      <c r="AG8" s="17" t="str">
        <f t="shared" si="7"/>
        <v>050101</v>
      </c>
      <c r="AH8" s="54" t="s">
        <v>1939</v>
      </c>
      <c r="AI8" s="93">
        <v>46749</v>
      </c>
    </row>
    <row r="9" spans="1:62" s="42" customFormat="1" ht="33" customHeight="1" x14ac:dyDescent="0.3">
      <c r="A9" s="48">
        <v>6</v>
      </c>
      <c r="B9" s="28" t="s">
        <v>211</v>
      </c>
      <c r="C9" s="77" t="s">
        <v>223</v>
      </c>
      <c r="D9" s="85" t="s">
        <v>441</v>
      </c>
      <c r="E9" s="85" t="s">
        <v>1947</v>
      </c>
      <c r="F9" s="20" t="s">
        <v>1397</v>
      </c>
      <c r="G9" s="21" t="s">
        <v>1938</v>
      </c>
      <c r="H9" s="21"/>
      <c r="I9" s="20" t="s">
        <v>1925</v>
      </c>
      <c r="J9" s="21" t="s">
        <v>1986</v>
      </c>
      <c r="K9" s="73" t="s">
        <v>1946</v>
      </c>
      <c r="L9" s="65" t="s">
        <v>1918</v>
      </c>
      <c r="M9" s="17">
        <v>1</v>
      </c>
      <c r="N9" s="50">
        <v>30</v>
      </c>
      <c r="O9" s="50">
        <v>1</v>
      </c>
      <c r="P9" s="50">
        <v>31</v>
      </c>
      <c r="Q9" s="51">
        <v>60</v>
      </c>
      <c r="R9" s="51" t="s">
        <v>1943</v>
      </c>
      <c r="S9" s="65" t="s">
        <v>735</v>
      </c>
      <c r="T9" s="43">
        <f t="shared" si="0"/>
        <v>129580</v>
      </c>
      <c r="U9" s="44">
        <f t="shared" si="1"/>
        <v>12958</v>
      </c>
      <c r="V9" s="44">
        <f t="shared" si="2"/>
        <v>116622</v>
      </c>
      <c r="W9" s="45">
        <f t="shared" si="3"/>
        <v>25916</v>
      </c>
      <c r="X9" s="45">
        <f t="shared" si="4"/>
        <v>103664</v>
      </c>
      <c r="Y9" s="46">
        <f t="shared" si="5"/>
        <v>77748</v>
      </c>
      <c r="Z9" s="46">
        <f t="shared" si="6"/>
        <v>51832</v>
      </c>
      <c r="AA9" s="21" t="s">
        <v>1948</v>
      </c>
      <c r="AB9" s="21" t="s">
        <v>1949</v>
      </c>
      <c r="AC9" s="21" t="s">
        <v>1965</v>
      </c>
      <c r="AD9" s="91" t="s">
        <v>1950</v>
      </c>
      <c r="AE9" s="54" t="s">
        <v>425</v>
      </c>
      <c r="AF9" s="94" t="s">
        <v>1934</v>
      </c>
      <c r="AG9" s="17" t="str">
        <f t="shared" si="7"/>
        <v>070102</v>
      </c>
      <c r="AH9" s="54" t="s">
        <v>1940</v>
      </c>
      <c r="AI9" s="93">
        <v>46749</v>
      </c>
    </row>
    <row r="10" spans="1:62" s="42" customFormat="1" ht="33" customHeight="1" x14ac:dyDescent="0.3">
      <c r="A10" s="48">
        <v>7</v>
      </c>
      <c r="B10" s="28" t="s">
        <v>211</v>
      </c>
      <c r="C10" s="77" t="s">
        <v>223</v>
      </c>
      <c r="D10" s="85" t="s">
        <v>437</v>
      </c>
      <c r="E10" s="85" t="s">
        <v>776</v>
      </c>
      <c r="F10" s="20" t="s">
        <v>1397</v>
      </c>
      <c r="G10" s="21" t="s">
        <v>1938</v>
      </c>
      <c r="H10" s="21"/>
      <c r="I10" s="20" t="s">
        <v>1926</v>
      </c>
      <c r="J10" s="21" t="s">
        <v>2126</v>
      </c>
      <c r="K10" s="73" t="s">
        <v>2113</v>
      </c>
      <c r="L10" s="65" t="s">
        <v>1918</v>
      </c>
      <c r="M10" s="17">
        <v>1</v>
      </c>
      <c r="N10" s="50">
        <v>30</v>
      </c>
      <c r="O10" s="50">
        <v>1</v>
      </c>
      <c r="P10" s="50">
        <v>31</v>
      </c>
      <c r="Q10" s="51">
        <v>60</v>
      </c>
      <c r="R10" s="51" t="s">
        <v>1943</v>
      </c>
      <c r="S10" s="65" t="s">
        <v>735</v>
      </c>
      <c r="T10" s="43">
        <f t="shared" si="0"/>
        <v>129580</v>
      </c>
      <c r="U10" s="44">
        <f t="shared" si="1"/>
        <v>12958</v>
      </c>
      <c r="V10" s="44">
        <f t="shared" si="2"/>
        <v>116622</v>
      </c>
      <c r="W10" s="45">
        <f t="shared" si="3"/>
        <v>25916</v>
      </c>
      <c r="X10" s="45">
        <f t="shared" si="4"/>
        <v>103664</v>
      </c>
      <c r="Y10" s="46">
        <f t="shared" si="5"/>
        <v>77748</v>
      </c>
      <c r="Z10" s="46">
        <f t="shared" si="6"/>
        <v>51832</v>
      </c>
      <c r="AA10" s="21" t="s">
        <v>1952</v>
      </c>
      <c r="AB10" s="21" t="s">
        <v>1953</v>
      </c>
      <c r="AC10" s="21" t="s">
        <v>1954</v>
      </c>
      <c r="AD10" s="91" t="s">
        <v>1955</v>
      </c>
      <c r="AE10" s="54" t="s">
        <v>425</v>
      </c>
      <c r="AF10" s="94" t="s">
        <v>1935</v>
      </c>
      <c r="AG10" s="17" t="str">
        <f t="shared" si="7"/>
        <v>100302</v>
      </c>
      <c r="AH10" s="54" t="s">
        <v>1941</v>
      </c>
      <c r="AI10" s="93">
        <v>46749</v>
      </c>
    </row>
    <row r="11" spans="1:62" s="42" customFormat="1" ht="33" customHeight="1" x14ac:dyDescent="0.3">
      <c r="A11" s="48">
        <v>8</v>
      </c>
      <c r="B11" s="28" t="s">
        <v>211</v>
      </c>
      <c r="C11" s="77" t="s">
        <v>223</v>
      </c>
      <c r="D11" s="85" t="s">
        <v>437</v>
      </c>
      <c r="E11" s="85" t="s">
        <v>275</v>
      </c>
      <c r="F11" s="20" t="s">
        <v>1397</v>
      </c>
      <c r="G11" s="21" t="s">
        <v>1938</v>
      </c>
      <c r="H11" s="21"/>
      <c r="I11" s="20" t="s">
        <v>1927</v>
      </c>
      <c r="J11" s="21" t="s">
        <v>2127</v>
      </c>
      <c r="K11" s="73" t="s">
        <v>1914</v>
      </c>
      <c r="L11" s="65" t="s">
        <v>1918</v>
      </c>
      <c r="M11" s="17">
        <v>1</v>
      </c>
      <c r="N11" s="50">
        <v>30</v>
      </c>
      <c r="O11" s="50">
        <v>1</v>
      </c>
      <c r="P11" s="50">
        <v>31</v>
      </c>
      <c r="Q11" s="51">
        <v>60</v>
      </c>
      <c r="R11" s="51" t="s">
        <v>1943</v>
      </c>
      <c r="S11" s="65" t="s">
        <v>735</v>
      </c>
      <c r="T11" s="43">
        <f t="shared" si="0"/>
        <v>129580</v>
      </c>
      <c r="U11" s="44">
        <f t="shared" si="1"/>
        <v>12958</v>
      </c>
      <c r="V11" s="44">
        <f t="shared" si="2"/>
        <v>116622</v>
      </c>
      <c r="W11" s="45">
        <f t="shared" si="3"/>
        <v>25916</v>
      </c>
      <c r="X11" s="45">
        <f t="shared" si="4"/>
        <v>103664</v>
      </c>
      <c r="Y11" s="46">
        <f t="shared" si="5"/>
        <v>77748</v>
      </c>
      <c r="Z11" s="46">
        <f t="shared" si="6"/>
        <v>51832</v>
      </c>
      <c r="AA11" s="21" t="s">
        <v>1956</v>
      </c>
      <c r="AB11" s="21" t="s">
        <v>1957</v>
      </c>
      <c r="AC11" s="21" t="s">
        <v>1958</v>
      </c>
      <c r="AD11" s="91" t="s">
        <v>1959</v>
      </c>
      <c r="AE11" s="54" t="s">
        <v>425</v>
      </c>
      <c r="AF11" s="94" t="s">
        <v>1936</v>
      </c>
      <c r="AG11" s="17" t="str">
        <f t="shared" si="7"/>
        <v>080201</v>
      </c>
      <c r="AH11" s="54" t="s">
        <v>1942</v>
      </c>
      <c r="AI11" s="93">
        <v>46749</v>
      </c>
    </row>
    <row r="12" spans="1:62" s="42" customFormat="1" ht="33" customHeight="1" x14ac:dyDescent="0.3">
      <c r="A12" s="48">
        <v>9</v>
      </c>
      <c r="B12" s="28" t="s">
        <v>211</v>
      </c>
      <c r="C12" s="77" t="s">
        <v>223</v>
      </c>
      <c r="D12" s="85" t="s">
        <v>441</v>
      </c>
      <c r="E12" s="85" t="s">
        <v>435</v>
      </c>
      <c r="F12" s="20" t="s">
        <v>1397</v>
      </c>
      <c r="G12" s="21" t="s">
        <v>1938</v>
      </c>
      <c r="H12" s="21"/>
      <c r="I12" s="20" t="s">
        <v>1928</v>
      </c>
      <c r="J12" s="21" t="s">
        <v>2128</v>
      </c>
      <c r="K12" s="73" t="s">
        <v>1989</v>
      </c>
      <c r="L12" s="65" t="s">
        <v>1918</v>
      </c>
      <c r="M12" s="17">
        <v>1</v>
      </c>
      <c r="N12" s="50">
        <v>30</v>
      </c>
      <c r="O12" s="50">
        <v>1</v>
      </c>
      <c r="P12" s="50">
        <v>31</v>
      </c>
      <c r="Q12" s="51">
        <v>60</v>
      </c>
      <c r="R12" s="51" t="s">
        <v>1943</v>
      </c>
      <c r="S12" s="65" t="s">
        <v>735</v>
      </c>
      <c r="T12" s="43">
        <f t="shared" si="0"/>
        <v>129580</v>
      </c>
      <c r="U12" s="44">
        <f t="shared" si="1"/>
        <v>12958</v>
      </c>
      <c r="V12" s="44">
        <f t="shared" si="2"/>
        <v>116622</v>
      </c>
      <c r="W12" s="45">
        <f t="shared" si="3"/>
        <v>25916</v>
      </c>
      <c r="X12" s="45">
        <f t="shared" si="4"/>
        <v>103664</v>
      </c>
      <c r="Y12" s="46">
        <f t="shared" si="5"/>
        <v>77748</v>
      </c>
      <c r="Z12" s="46">
        <f t="shared" si="6"/>
        <v>51832</v>
      </c>
      <c r="AA12" s="21" t="s">
        <v>1960</v>
      </c>
      <c r="AB12" s="21" t="s">
        <v>1961</v>
      </c>
      <c r="AC12" s="21" t="s">
        <v>1962</v>
      </c>
      <c r="AD12" s="91" t="s">
        <v>1963</v>
      </c>
      <c r="AE12" s="54" t="s">
        <v>425</v>
      </c>
      <c r="AF12" s="94" t="s">
        <v>1937</v>
      </c>
      <c r="AG12" s="17" t="str">
        <f t="shared" si="7"/>
        <v>070102</v>
      </c>
      <c r="AH12" s="54" t="s">
        <v>1106</v>
      </c>
      <c r="AI12" s="93">
        <v>46749</v>
      </c>
    </row>
    <row r="13" spans="1:62" s="42" customFormat="1" ht="33" customHeight="1" x14ac:dyDescent="0.3">
      <c r="A13" s="48">
        <v>10</v>
      </c>
      <c r="B13" s="28" t="s">
        <v>211</v>
      </c>
      <c r="C13" s="77" t="s">
        <v>223</v>
      </c>
      <c r="D13" s="85" t="s">
        <v>437</v>
      </c>
      <c r="E13" s="85" t="s">
        <v>1237</v>
      </c>
      <c r="F13" s="20" t="s">
        <v>1396</v>
      </c>
      <c r="G13" s="21" t="s">
        <v>1620</v>
      </c>
      <c r="H13" s="21"/>
      <c r="I13" s="20" t="s">
        <v>1621</v>
      </c>
      <c r="J13" s="21" t="s">
        <v>2129</v>
      </c>
      <c r="K13" s="72" t="s">
        <v>1882</v>
      </c>
      <c r="L13" s="54" t="s">
        <v>197</v>
      </c>
      <c r="M13" s="17">
        <f>VLOOKUP(AG13,'조정계수 2025.02.01'!A:C,3,0)</f>
        <v>0.8</v>
      </c>
      <c r="N13" s="50">
        <v>20</v>
      </c>
      <c r="O13" s="50">
        <v>1</v>
      </c>
      <c r="P13" s="50">
        <v>21</v>
      </c>
      <c r="Q13" s="51">
        <v>60</v>
      </c>
      <c r="R13" s="51" t="s">
        <v>1883</v>
      </c>
      <c r="S13" s="65" t="s">
        <v>1883</v>
      </c>
      <c r="T13" s="43">
        <f t="shared" si="0"/>
        <v>62370</v>
      </c>
      <c r="U13" s="44">
        <f t="shared" si="1"/>
        <v>17464</v>
      </c>
      <c r="V13" s="44">
        <f t="shared" si="2"/>
        <v>44906</v>
      </c>
      <c r="W13" s="45">
        <f t="shared" si="3"/>
        <v>22454</v>
      </c>
      <c r="X13" s="45">
        <f t="shared" si="4"/>
        <v>39916</v>
      </c>
      <c r="Y13" s="46">
        <f t="shared" si="5"/>
        <v>42412</v>
      </c>
      <c r="Z13" s="46">
        <f t="shared" si="6"/>
        <v>19958</v>
      </c>
      <c r="AA13" s="21" t="s">
        <v>1702</v>
      </c>
      <c r="AB13" s="21" t="s">
        <v>1703</v>
      </c>
      <c r="AC13" s="21" t="s">
        <v>1704</v>
      </c>
      <c r="AD13" s="91" t="s">
        <v>1716</v>
      </c>
      <c r="AE13" s="54" t="s">
        <v>426</v>
      </c>
      <c r="AF13" s="54" t="s">
        <v>334</v>
      </c>
      <c r="AG13" s="17" t="str">
        <f t="shared" si="7"/>
        <v>200106</v>
      </c>
      <c r="AH13" s="54" t="s">
        <v>1165</v>
      </c>
      <c r="AI13" s="54" t="s">
        <v>1675</v>
      </c>
    </row>
    <row r="14" spans="1:62" s="42" customFormat="1" ht="33" customHeight="1" x14ac:dyDescent="0.3">
      <c r="A14" s="48">
        <v>11</v>
      </c>
      <c r="B14" s="28" t="s">
        <v>211</v>
      </c>
      <c r="C14" s="77" t="s">
        <v>223</v>
      </c>
      <c r="D14" s="85" t="s">
        <v>437</v>
      </c>
      <c r="E14" s="85" t="s">
        <v>1237</v>
      </c>
      <c r="F14" s="20" t="s">
        <v>1396</v>
      </c>
      <c r="G14" s="21" t="s">
        <v>1620</v>
      </c>
      <c r="H14" s="21"/>
      <c r="I14" s="20" t="s">
        <v>1622</v>
      </c>
      <c r="J14" s="21" t="s">
        <v>2130</v>
      </c>
      <c r="K14" s="72" t="s">
        <v>1908</v>
      </c>
      <c r="L14" s="54" t="s">
        <v>197</v>
      </c>
      <c r="M14" s="17">
        <f>VLOOKUP(AG14,'조정계수 2025.02.01'!A:C,3,0)</f>
        <v>0.8</v>
      </c>
      <c r="N14" s="50">
        <v>20</v>
      </c>
      <c r="O14" s="50">
        <v>1</v>
      </c>
      <c r="P14" s="50">
        <v>21</v>
      </c>
      <c r="Q14" s="51">
        <v>60</v>
      </c>
      <c r="R14" s="51" t="s">
        <v>1883</v>
      </c>
      <c r="S14" s="65" t="s">
        <v>1883</v>
      </c>
      <c r="T14" s="43">
        <f t="shared" si="0"/>
        <v>62370</v>
      </c>
      <c r="U14" s="44">
        <f t="shared" si="1"/>
        <v>17464</v>
      </c>
      <c r="V14" s="44">
        <f t="shared" si="2"/>
        <v>44906</v>
      </c>
      <c r="W14" s="45">
        <f t="shared" si="3"/>
        <v>22454</v>
      </c>
      <c r="X14" s="45">
        <f t="shared" si="4"/>
        <v>39916</v>
      </c>
      <c r="Y14" s="46">
        <f t="shared" si="5"/>
        <v>42412</v>
      </c>
      <c r="Z14" s="46">
        <f t="shared" si="6"/>
        <v>19958</v>
      </c>
      <c r="AA14" s="21" t="s">
        <v>1705</v>
      </c>
      <c r="AB14" s="21" t="s">
        <v>1706</v>
      </c>
      <c r="AC14" s="21" t="s">
        <v>1707</v>
      </c>
      <c r="AD14" s="91" t="s">
        <v>1717</v>
      </c>
      <c r="AE14" s="54" t="s">
        <v>426</v>
      </c>
      <c r="AF14" s="54" t="s">
        <v>334</v>
      </c>
      <c r="AG14" s="17" t="str">
        <f t="shared" si="7"/>
        <v>200106</v>
      </c>
      <c r="AH14" s="54" t="s">
        <v>1165</v>
      </c>
      <c r="AI14" s="54" t="s">
        <v>1675</v>
      </c>
    </row>
    <row r="15" spans="1:62" s="42" customFormat="1" ht="33" customHeight="1" x14ac:dyDescent="0.3">
      <c r="A15" s="48">
        <v>12</v>
      </c>
      <c r="B15" s="28" t="s">
        <v>211</v>
      </c>
      <c r="C15" s="77" t="s">
        <v>223</v>
      </c>
      <c r="D15" s="85" t="s">
        <v>182</v>
      </c>
      <c r="E15" s="85" t="s">
        <v>182</v>
      </c>
      <c r="F15" s="20" t="s">
        <v>1396</v>
      </c>
      <c r="G15" s="21" t="s">
        <v>1620</v>
      </c>
      <c r="H15" s="21"/>
      <c r="I15" s="20" t="s">
        <v>1623</v>
      </c>
      <c r="J15" s="21" t="s">
        <v>2131</v>
      </c>
      <c r="K15" s="72" t="s">
        <v>1907</v>
      </c>
      <c r="L15" s="54" t="s">
        <v>197</v>
      </c>
      <c r="M15" s="17">
        <f>VLOOKUP(AG15,'조정계수 2025.02.01'!A:C,3,0)</f>
        <v>0.8</v>
      </c>
      <c r="N15" s="50">
        <v>18</v>
      </c>
      <c r="O15" s="50">
        <v>1</v>
      </c>
      <c r="P15" s="50">
        <v>19</v>
      </c>
      <c r="Q15" s="51">
        <v>60</v>
      </c>
      <c r="R15" s="51" t="s">
        <v>1883</v>
      </c>
      <c r="S15" s="65" t="s">
        <v>1883</v>
      </c>
      <c r="T15" s="43">
        <f t="shared" si="0"/>
        <v>56430</v>
      </c>
      <c r="U15" s="44">
        <f t="shared" si="1"/>
        <v>15801</v>
      </c>
      <c r="V15" s="44">
        <f t="shared" si="2"/>
        <v>40629</v>
      </c>
      <c r="W15" s="45">
        <f t="shared" si="3"/>
        <v>20315</v>
      </c>
      <c r="X15" s="45">
        <f t="shared" si="4"/>
        <v>36115</v>
      </c>
      <c r="Y15" s="46">
        <f t="shared" si="5"/>
        <v>38373</v>
      </c>
      <c r="Z15" s="46">
        <f t="shared" si="6"/>
        <v>18057</v>
      </c>
      <c r="AA15" s="21" t="s">
        <v>1708</v>
      </c>
      <c r="AB15" s="21" t="s">
        <v>1709</v>
      </c>
      <c r="AC15" s="21" t="s">
        <v>1710</v>
      </c>
      <c r="AD15" s="91" t="s">
        <v>1718</v>
      </c>
      <c r="AE15" s="54" t="s">
        <v>426</v>
      </c>
      <c r="AF15" s="54" t="s">
        <v>1687</v>
      </c>
      <c r="AG15" s="17" t="str">
        <f t="shared" si="7"/>
        <v>060101</v>
      </c>
      <c r="AH15" s="54" t="s">
        <v>1676</v>
      </c>
      <c r="AI15" s="54" t="s">
        <v>1675</v>
      </c>
    </row>
    <row r="16" spans="1:62" s="42" customFormat="1" ht="33" customHeight="1" x14ac:dyDescent="0.3">
      <c r="A16" s="48">
        <v>13</v>
      </c>
      <c r="B16" s="28" t="s">
        <v>211</v>
      </c>
      <c r="C16" s="77" t="s">
        <v>208</v>
      </c>
      <c r="D16" s="85" t="s">
        <v>418</v>
      </c>
      <c r="E16" s="85" t="s">
        <v>1701</v>
      </c>
      <c r="F16" s="20" t="s">
        <v>1396</v>
      </c>
      <c r="G16" s="21" t="s">
        <v>1620</v>
      </c>
      <c r="H16" s="21"/>
      <c r="I16" s="20" t="s">
        <v>1624</v>
      </c>
      <c r="J16" s="21" t="s">
        <v>2132</v>
      </c>
      <c r="K16" s="72" t="s">
        <v>1884</v>
      </c>
      <c r="L16" s="54" t="s">
        <v>197</v>
      </c>
      <c r="M16" s="17">
        <v>1</v>
      </c>
      <c r="N16" s="50">
        <v>8</v>
      </c>
      <c r="O16" s="50">
        <v>0</v>
      </c>
      <c r="P16" s="50">
        <v>8</v>
      </c>
      <c r="Q16" s="51">
        <v>60</v>
      </c>
      <c r="R16" s="51" t="s">
        <v>1883</v>
      </c>
      <c r="S16" s="65" t="s">
        <v>1883</v>
      </c>
      <c r="T16" s="43">
        <f t="shared" si="0"/>
        <v>23760</v>
      </c>
      <c r="U16" s="44">
        <f t="shared" si="1"/>
        <v>2376</v>
      </c>
      <c r="V16" s="44">
        <f t="shared" si="2"/>
        <v>21384</v>
      </c>
      <c r="W16" s="45">
        <f t="shared" si="3"/>
        <v>4752</v>
      </c>
      <c r="X16" s="45">
        <f t="shared" si="4"/>
        <v>19008</v>
      </c>
      <c r="Y16" s="46">
        <f t="shared" si="5"/>
        <v>14256</v>
      </c>
      <c r="Z16" s="46">
        <f t="shared" si="6"/>
        <v>9504</v>
      </c>
      <c r="AA16" s="21" t="s">
        <v>1711</v>
      </c>
      <c r="AB16" s="21" t="s">
        <v>1712</v>
      </c>
      <c r="AC16" s="21" t="s">
        <v>1713</v>
      </c>
      <c r="AD16" s="91" t="s">
        <v>1719</v>
      </c>
      <c r="AE16" s="54" t="s">
        <v>426</v>
      </c>
      <c r="AF16" s="54" t="s">
        <v>1688</v>
      </c>
      <c r="AG16" s="17" t="str">
        <f t="shared" si="7"/>
        <v>010102</v>
      </c>
      <c r="AH16" s="54" t="s">
        <v>1677</v>
      </c>
      <c r="AI16" s="54" t="s">
        <v>1675</v>
      </c>
    </row>
    <row r="17" spans="1:35" s="42" customFormat="1" ht="33" customHeight="1" x14ac:dyDescent="0.3">
      <c r="A17" s="48">
        <v>14</v>
      </c>
      <c r="B17" s="28" t="s">
        <v>211</v>
      </c>
      <c r="C17" s="77" t="s">
        <v>223</v>
      </c>
      <c r="D17" s="85" t="s">
        <v>1729</v>
      </c>
      <c r="E17" s="85" t="s">
        <v>1729</v>
      </c>
      <c r="F17" s="20" t="s">
        <v>1396</v>
      </c>
      <c r="G17" s="21" t="s">
        <v>1620</v>
      </c>
      <c r="H17" s="21"/>
      <c r="I17" s="20" t="s">
        <v>1625</v>
      </c>
      <c r="J17" s="21" t="s">
        <v>2133</v>
      </c>
      <c r="K17" s="72" t="s">
        <v>1665</v>
      </c>
      <c r="L17" s="54" t="s">
        <v>197</v>
      </c>
      <c r="M17" s="17">
        <v>1</v>
      </c>
      <c r="N17" s="50">
        <v>8</v>
      </c>
      <c r="O17" s="50">
        <v>0</v>
      </c>
      <c r="P17" s="50">
        <v>8</v>
      </c>
      <c r="Q17" s="51">
        <v>60</v>
      </c>
      <c r="R17" s="51" t="s">
        <v>1883</v>
      </c>
      <c r="S17" s="65" t="s">
        <v>1883</v>
      </c>
      <c r="T17" s="43">
        <f t="shared" si="0"/>
        <v>23760</v>
      </c>
      <c r="U17" s="44">
        <f t="shared" si="1"/>
        <v>2376</v>
      </c>
      <c r="V17" s="44">
        <f t="shared" si="2"/>
        <v>21384</v>
      </c>
      <c r="W17" s="45">
        <f t="shared" si="3"/>
        <v>4752</v>
      </c>
      <c r="X17" s="45">
        <f t="shared" si="4"/>
        <v>19008</v>
      </c>
      <c r="Y17" s="46">
        <f t="shared" si="5"/>
        <v>14256</v>
      </c>
      <c r="Z17" s="46">
        <f t="shared" si="6"/>
        <v>9504</v>
      </c>
      <c r="AA17" s="21" t="s">
        <v>1711</v>
      </c>
      <c r="AB17" s="21" t="s">
        <v>1714</v>
      </c>
      <c r="AC17" s="21" t="s">
        <v>1715</v>
      </c>
      <c r="AD17" s="91" t="s">
        <v>1720</v>
      </c>
      <c r="AE17" s="54" t="s">
        <v>426</v>
      </c>
      <c r="AF17" s="54" t="s">
        <v>1688</v>
      </c>
      <c r="AG17" s="17" t="str">
        <f t="shared" si="7"/>
        <v>010102</v>
      </c>
      <c r="AH17" s="54" t="s">
        <v>1677</v>
      </c>
      <c r="AI17" s="54" t="s">
        <v>1675</v>
      </c>
    </row>
    <row r="18" spans="1:35" s="42" customFormat="1" ht="33" customHeight="1" x14ac:dyDescent="0.3">
      <c r="A18" s="48">
        <v>15</v>
      </c>
      <c r="B18" s="28" t="s">
        <v>211</v>
      </c>
      <c r="C18" s="77" t="s">
        <v>223</v>
      </c>
      <c r="D18" s="85" t="s">
        <v>1727</v>
      </c>
      <c r="E18" s="85" t="s">
        <v>1728</v>
      </c>
      <c r="F18" s="20" t="s">
        <v>1396</v>
      </c>
      <c r="G18" s="21" t="s">
        <v>1620</v>
      </c>
      <c r="H18" s="21"/>
      <c r="I18" s="20" t="s">
        <v>1626</v>
      </c>
      <c r="J18" s="21" t="s">
        <v>2134</v>
      </c>
      <c r="K18" s="72" t="s">
        <v>1885</v>
      </c>
      <c r="L18" s="54" t="s">
        <v>197</v>
      </c>
      <c r="M18" s="17">
        <f>VLOOKUP(AG18,'조정계수 2025.02.01'!A:C,3,0)</f>
        <v>0.7</v>
      </c>
      <c r="N18" s="50">
        <v>18</v>
      </c>
      <c r="O18" s="50">
        <v>1</v>
      </c>
      <c r="P18" s="50">
        <v>19</v>
      </c>
      <c r="Q18" s="51">
        <v>60</v>
      </c>
      <c r="R18" s="51" t="s">
        <v>1883</v>
      </c>
      <c r="S18" s="65" t="s">
        <v>1883</v>
      </c>
      <c r="T18" s="43">
        <f t="shared" si="0"/>
        <v>56430</v>
      </c>
      <c r="U18" s="44">
        <f t="shared" si="1"/>
        <v>20880</v>
      </c>
      <c r="V18" s="44">
        <f t="shared" si="2"/>
        <v>35550</v>
      </c>
      <c r="W18" s="45">
        <f t="shared" si="3"/>
        <v>24830</v>
      </c>
      <c r="X18" s="45">
        <f t="shared" si="4"/>
        <v>31600</v>
      </c>
      <c r="Y18" s="46">
        <f t="shared" si="5"/>
        <v>40630</v>
      </c>
      <c r="Z18" s="46">
        <f t="shared" si="6"/>
        <v>15800</v>
      </c>
      <c r="AA18" s="21" t="s">
        <v>1738</v>
      </c>
      <c r="AB18" s="21" t="s">
        <v>1739</v>
      </c>
      <c r="AC18" s="21" t="s">
        <v>1740</v>
      </c>
      <c r="AD18" s="91" t="s">
        <v>1741</v>
      </c>
      <c r="AE18" s="54" t="s">
        <v>426</v>
      </c>
      <c r="AF18" s="54" t="s">
        <v>258</v>
      </c>
      <c r="AG18" s="17" t="str">
        <f t="shared" si="7"/>
        <v>020101</v>
      </c>
      <c r="AH18" s="54" t="s">
        <v>1120</v>
      </c>
      <c r="AI18" s="54" t="s">
        <v>1675</v>
      </c>
    </row>
    <row r="19" spans="1:35" s="42" customFormat="1" ht="33" customHeight="1" x14ac:dyDescent="0.3">
      <c r="A19" s="48">
        <v>16</v>
      </c>
      <c r="B19" s="28" t="s">
        <v>211</v>
      </c>
      <c r="C19" s="77" t="s">
        <v>223</v>
      </c>
      <c r="D19" s="85" t="s">
        <v>1729</v>
      </c>
      <c r="E19" s="85" t="s">
        <v>1729</v>
      </c>
      <c r="F19" s="20" t="s">
        <v>1396</v>
      </c>
      <c r="G19" s="21" t="s">
        <v>1620</v>
      </c>
      <c r="H19" s="21"/>
      <c r="I19" s="20" t="s">
        <v>1627</v>
      </c>
      <c r="J19" s="21" t="s">
        <v>2135</v>
      </c>
      <c r="K19" s="72" t="s">
        <v>1666</v>
      </c>
      <c r="L19" s="54" t="s">
        <v>197</v>
      </c>
      <c r="M19" s="17">
        <v>1</v>
      </c>
      <c r="N19" s="50">
        <v>8</v>
      </c>
      <c r="O19" s="50">
        <v>0</v>
      </c>
      <c r="P19" s="50">
        <v>8</v>
      </c>
      <c r="Q19" s="51">
        <v>60</v>
      </c>
      <c r="R19" s="51" t="s">
        <v>1883</v>
      </c>
      <c r="S19" s="65" t="s">
        <v>1883</v>
      </c>
      <c r="T19" s="43">
        <f t="shared" si="0"/>
        <v>23760</v>
      </c>
      <c r="U19" s="44">
        <f t="shared" si="1"/>
        <v>2376</v>
      </c>
      <c r="V19" s="44">
        <f t="shared" si="2"/>
        <v>21384</v>
      </c>
      <c r="W19" s="45">
        <f t="shared" si="3"/>
        <v>4752</v>
      </c>
      <c r="X19" s="45">
        <f t="shared" si="4"/>
        <v>19008</v>
      </c>
      <c r="Y19" s="46">
        <f t="shared" si="5"/>
        <v>14256</v>
      </c>
      <c r="Z19" s="46">
        <f t="shared" si="6"/>
        <v>9504</v>
      </c>
      <c r="AA19" s="21" t="s">
        <v>1711</v>
      </c>
      <c r="AB19" s="21" t="s">
        <v>1721</v>
      </c>
      <c r="AC19" s="21" t="s">
        <v>1722</v>
      </c>
      <c r="AD19" s="91" t="s">
        <v>1725</v>
      </c>
      <c r="AE19" s="54" t="s">
        <v>426</v>
      </c>
      <c r="AF19" s="54" t="s">
        <v>1688</v>
      </c>
      <c r="AG19" s="17" t="str">
        <f t="shared" si="7"/>
        <v>010102</v>
      </c>
      <c r="AH19" s="54" t="s">
        <v>1677</v>
      </c>
      <c r="AI19" s="54" t="s">
        <v>1675</v>
      </c>
    </row>
    <row r="20" spans="1:35" s="42" customFormat="1" ht="33" customHeight="1" x14ac:dyDescent="0.3">
      <c r="A20" s="48">
        <v>17</v>
      </c>
      <c r="B20" s="28" t="s">
        <v>211</v>
      </c>
      <c r="C20" s="77" t="s">
        <v>208</v>
      </c>
      <c r="D20" s="85" t="s">
        <v>418</v>
      </c>
      <c r="E20" s="85" t="s">
        <v>1701</v>
      </c>
      <c r="F20" s="20" t="s">
        <v>1396</v>
      </c>
      <c r="G20" s="21" t="s">
        <v>1620</v>
      </c>
      <c r="H20" s="21"/>
      <c r="I20" s="20" t="s">
        <v>1628</v>
      </c>
      <c r="J20" s="21" t="s">
        <v>2136</v>
      </c>
      <c r="K20" s="72" t="s">
        <v>2403</v>
      </c>
      <c r="L20" s="54" t="s">
        <v>197</v>
      </c>
      <c r="M20" s="17">
        <v>1</v>
      </c>
      <c r="N20" s="50">
        <v>8</v>
      </c>
      <c r="O20" s="50">
        <v>0</v>
      </c>
      <c r="P20" s="50">
        <v>8</v>
      </c>
      <c r="Q20" s="51">
        <v>60</v>
      </c>
      <c r="R20" s="51" t="s">
        <v>1883</v>
      </c>
      <c r="S20" s="65" t="s">
        <v>1883</v>
      </c>
      <c r="T20" s="43">
        <f t="shared" si="0"/>
        <v>23760</v>
      </c>
      <c r="U20" s="44">
        <f t="shared" si="1"/>
        <v>2376</v>
      </c>
      <c r="V20" s="44">
        <f t="shared" si="2"/>
        <v>21384</v>
      </c>
      <c r="W20" s="45">
        <f t="shared" si="3"/>
        <v>4752</v>
      </c>
      <c r="X20" s="45">
        <f t="shared" si="4"/>
        <v>19008</v>
      </c>
      <c r="Y20" s="46">
        <f t="shared" si="5"/>
        <v>14256</v>
      </c>
      <c r="Z20" s="46">
        <f t="shared" si="6"/>
        <v>9504</v>
      </c>
      <c r="AA20" s="21" t="s">
        <v>1711</v>
      </c>
      <c r="AB20" s="21" t="s">
        <v>1723</v>
      </c>
      <c r="AC20" s="21" t="s">
        <v>1724</v>
      </c>
      <c r="AD20" s="91" t="s">
        <v>1726</v>
      </c>
      <c r="AE20" s="54" t="s">
        <v>426</v>
      </c>
      <c r="AF20" s="54" t="s">
        <v>1688</v>
      </c>
      <c r="AG20" s="17" t="str">
        <f t="shared" si="7"/>
        <v>010102</v>
      </c>
      <c r="AH20" s="54" t="s">
        <v>1677</v>
      </c>
      <c r="AI20" s="54" t="s">
        <v>1675</v>
      </c>
    </row>
    <row r="21" spans="1:35" s="42" customFormat="1" ht="33" customHeight="1" x14ac:dyDescent="0.3">
      <c r="A21" s="48">
        <v>18</v>
      </c>
      <c r="B21" s="28" t="s">
        <v>211</v>
      </c>
      <c r="C21" s="77" t="s">
        <v>223</v>
      </c>
      <c r="D21" s="85" t="s">
        <v>422</v>
      </c>
      <c r="E21" s="85" t="s">
        <v>184</v>
      </c>
      <c r="F21" s="20" t="s">
        <v>1396</v>
      </c>
      <c r="G21" s="21" t="s">
        <v>1620</v>
      </c>
      <c r="H21" s="21"/>
      <c r="I21" s="20" t="s">
        <v>1629</v>
      </c>
      <c r="J21" s="21" t="s">
        <v>2137</v>
      </c>
      <c r="K21" s="72" t="s">
        <v>1667</v>
      </c>
      <c r="L21" s="54" t="s">
        <v>197</v>
      </c>
      <c r="M21" s="17">
        <f>VLOOKUP(AG21,'조정계수 2025.02.01'!A:C,3,0)</f>
        <v>0.7</v>
      </c>
      <c r="N21" s="50">
        <v>20</v>
      </c>
      <c r="O21" s="50">
        <v>1</v>
      </c>
      <c r="P21" s="50">
        <v>21</v>
      </c>
      <c r="Q21" s="51">
        <v>60</v>
      </c>
      <c r="R21" s="51" t="s">
        <v>1883</v>
      </c>
      <c r="S21" s="65" t="s">
        <v>1883</v>
      </c>
      <c r="T21" s="43">
        <f t="shared" si="0"/>
        <v>62370</v>
      </c>
      <c r="U21" s="44">
        <f t="shared" si="1"/>
        <v>23077</v>
      </c>
      <c r="V21" s="44">
        <f t="shared" si="2"/>
        <v>39293</v>
      </c>
      <c r="W21" s="45">
        <f t="shared" si="3"/>
        <v>27443</v>
      </c>
      <c r="X21" s="45">
        <f t="shared" si="4"/>
        <v>34927</v>
      </c>
      <c r="Y21" s="46">
        <f t="shared" si="5"/>
        <v>44907</v>
      </c>
      <c r="Z21" s="46">
        <f t="shared" si="6"/>
        <v>17463</v>
      </c>
      <c r="AA21" s="21" t="s">
        <v>1742</v>
      </c>
      <c r="AB21" s="21" t="s">
        <v>1743</v>
      </c>
      <c r="AC21" s="21" t="s">
        <v>1744</v>
      </c>
      <c r="AD21" s="91" t="s">
        <v>1745</v>
      </c>
      <c r="AE21" s="54" t="s">
        <v>425</v>
      </c>
      <c r="AF21" s="54" t="s">
        <v>327</v>
      </c>
      <c r="AG21" s="17" t="str">
        <f t="shared" si="7"/>
        <v>020103</v>
      </c>
      <c r="AH21" s="54" t="s">
        <v>1120</v>
      </c>
      <c r="AI21" s="54" t="s">
        <v>1675</v>
      </c>
    </row>
    <row r="22" spans="1:35" s="42" customFormat="1" ht="33" customHeight="1" x14ac:dyDescent="0.3">
      <c r="A22" s="48">
        <v>19</v>
      </c>
      <c r="B22" s="28" t="s">
        <v>211</v>
      </c>
      <c r="C22" s="77" t="s">
        <v>223</v>
      </c>
      <c r="D22" s="85" t="s">
        <v>810</v>
      </c>
      <c r="E22" s="85" t="s">
        <v>810</v>
      </c>
      <c r="F22" s="20" t="s">
        <v>1396</v>
      </c>
      <c r="G22" s="21" t="s">
        <v>1620</v>
      </c>
      <c r="H22" s="21"/>
      <c r="I22" s="20" t="s">
        <v>1630</v>
      </c>
      <c r="J22" s="21" t="s">
        <v>2138</v>
      </c>
      <c r="K22" s="72" t="s">
        <v>1694</v>
      </c>
      <c r="L22" s="54" t="s">
        <v>197</v>
      </c>
      <c r="M22" s="17">
        <f>VLOOKUP(AG22,'조정계수 2025.02.01'!A:C,3,0)</f>
        <v>0.7</v>
      </c>
      <c r="N22" s="50">
        <v>15</v>
      </c>
      <c r="O22" s="50">
        <v>1</v>
      </c>
      <c r="P22" s="50">
        <v>16</v>
      </c>
      <c r="Q22" s="51">
        <v>60</v>
      </c>
      <c r="R22" s="51" t="s">
        <v>1883</v>
      </c>
      <c r="S22" s="65" t="s">
        <v>1883</v>
      </c>
      <c r="T22" s="43">
        <f t="shared" si="0"/>
        <v>47520</v>
      </c>
      <c r="U22" s="44">
        <f t="shared" si="1"/>
        <v>17583</v>
      </c>
      <c r="V22" s="44">
        <f t="shared" si="2"/>
        <v>29937</v>
      </c>
      <c r="W22" s="45">
        <f t="shared" si="3"/>
        <v>20909</v>
      </c>
      <c r="X22" s="45">
        <f t="shared" si="4"/>
        <v>26611</v>
      </c>
      <c r="Y22" s="46">
        <f t="shared" si="5"/>
        <v>34215</v>
      </c>
      <c r="Z22" s="46">
        <f t="shared" si="6"/>
        <v>13305</v>
      </c>
      <c r="AA22" s="21" t="s">
        <v>1746</v>
      </c>
      <c r="AB22" s="21" t="s">
        <v>1747</v>
      </c>
      <c r="AC22" s="21" t="s">
        <v>1748</v>
      </c>
      <c r="AD22" s="91" t="s">
        <v>1749</v>
      </c>
      <c r="AE22" s="54" t="s">
        <v>425</v>
      </c>
      <c r="AF22" s="54" t="s">
        <v>1158</v>
      </c>
      <c r="AG22" s="17" t="str">
        <f t="shared" si="7"/>
        <v>200101</v>
      </c>
      <c r="AH22" s="54" t="s">
        <v>1120</v>
      </c>
      <c r="AI22" s="54" t="s">
        <v>1675</v>
      </c>
    </row>
    <row r="23" spans="1:35" s="42" customFormat="1" ht="33" customHeight="1" x14ac:dyDescent="0.3">
      <c r="A23" s="48">
        <v>20</v>
      </c>
      <c r="B23" s="28" t="s">
        <v>211</v>
      </c>
      <c r="C23" s="77" t="s">
        <v>223</v>
      </c>
      <c r="D23" s="85" t="s">
        <v>422</v>
      </c>
      <c r="E23" s="85" t="s">
        <v>184</v>
      </c>
      <c r="F23" s="20" t="s">
        <v>1396</v>
      </c>
      <c r="G23" s="21" t="s">
        <v>1620</v>
      </c>
      <c r="H23" s="21"/>
      <c r="I23" s="20" t="s">
        <v>1631</v>
      </c>
      <c r="J23" s="21" t="s">
        <v>2139</v>
      </c>
      <c r="K23" s="72" t="s">
        <v>1698</v>
      </c>
      <c r="L23" s="54" t="s">
        <v>197</v>
      </c>
      <c r="M23" s="17">
        <f>VLOOKUP(AG23,'조정계수 2025.02.01'!A:C,3,0)</f>
        <v>0.7</v>
      </c>
      <c r="N23" s="50">
        <v>16</v>
      </c>
      <c r="O23" s="50">
        <v>1</v>
      </c>
      <c r="P23" s="50">
        <v>17</v>
      </c>
      <c r="Q23" s="51">
        <v>60</v>
      </c>
      <c r="R23" s="51" t="s">
        <v>1883</v>
      </c>
      <c r="S23" s="65" t="s">
        <v>1883</v>
      </c>
      <c r="T23" s="43">
        <f t="shared" si="0"/>
        <v>50490</v>
      </c>
      <c r="U23" s="44">
        <f t="shared" si="1"/>
        <v>18682</v>
      </c>
      <c r="V23" s="44">
        <f t="shared" si="2"/>
        <v>31808</v>
      </c>
      <c r="W23" s="45">
        <f t="shared" si="3"/>
        <v>22216</v>
      </c>
      <c r="X23" s="45">
        <f t="shared" si="4"/>
        <v>28274</v>
      </c>
      <c r="Y23" s="46">
        <f t="shared" si="5"/>
        <v>36353</v>
      </c>
      <c r="Z23" s="46">
        <f t="shared" si="6"/>
        <v>14137</v>
      </c>
      <c r="AA23" s="21" t="s">
        <v>1750</v>
      </c>
      <c r="AB23" s="21" t="s">
        <v>1751</v>
      </c>
      <c r="AC23" s="21" t="s">
        <v>1752</v>
      </c>
      <c r="AD23" s="91" t="s">
        <v>1753</v>
      </c>
      <c r="AE23" s="54" t="s">
        <v>426</v>
      </c>
      <c r="AF23" s="54" t="s">
        <v>327</v>
      </c>
      <c r="AG23" s="17" t="str">
        <f t="shared" si="7"/>
        <v>020103</v>
      </c>
      <c r="AH23" s="54" t="s">
        <v>1120</v>
      </c>
      <c r="AI23" s="54" t="s">
        <v>1675</v>
      </c>
    </row>
    <row r="24" spans="1:35" s="42" customFormat="1" ht="33" customHeight="1" x14ac:dyDescent="0.3">
      <c r="A24" s="48">
        <v>21</v>
      </c>
      <c r="B24" s="28" t="s">
        <v>211</v>
      </c>
      <c r="C24" s="77" t="s">
        <v>223</v>
      </c>
      <c r="D24" s="85" t="s">
        <v>1730</v>
      </c>
      <c r="E24" s="85" t="s">
        <v>1729</v>
      </c>
      <c r="F24" s="20" t="s">
        <v>1396</v>
      </c>
      <c r="G24" s="21" t="s">
        <v>1620</v>
      </c>
      <c r="H24" s="21"/>
      <c r="I24" s="20" t="s">
        <v>1632</v>
      </c>
      <c r="J24" s="21" t="s">
        <v>2140</v>
      </c>
      <c r="K24" s="72" t="s">
        <v>1697</v>
      </c>
      <c r="L24" s="54" t="s">
        <v>197</v>
      </c>
      <c r="M24" s="17">
        <f>VLOOKUP(AG24,'조정계수 2025.02.01'!A:C,3,0)</f>
        <v>0.8</v>
      </c>
      <c r="N24" s="50">
        <v>16</v>
      </c>
      <c r="O24" s="50">
        <v>1</v>
      </c>
      <c r="P24" s="50">
        <v>17</v>
      </c>
      <c r="Q24" s="51">
        <v>60</v>
      </c>
      <c r="R24" s="51" t="s">
        <v>1883</v>
      </c>
      <c r="S24" s="65" t="s">
        <v>1883</v>
      </c>
      <c r="T24" s="43">
        <f t="shared" si="0"/>
        <v>50490</v>
      </c>
      <c r="U24" s="44">
        <f t="shared" si="1"/>
        <v>14138</v>
      </c>
      <c r="V24" s="44">
        <f t="shared" si="2"/>
        <v>36352</v>
      </c>
      <c r="W24" s="45">
        <f t="shared" si="3"/>
        <v>18177</v>
      </c>
      <c r="X24" s="45">
        <f t="shared" si="4"/>
        <v>32313</v>
      </c>
      <c r="Y24" s="46">
        <f t="shared" si="5"/>
        <v>34334</v>
      </c>
      <c r="Z24" s="46">
        <f t="shared" si="6"/>
        <v>16156</v>
      </c>
      <c r="AA24" s="21" t="s">
        <v>1754</v>
      </c>
      <c r="AB24" s="21" t="s">
        <v>1755</v>
      </c>
      <c r="AC24" s="21" t="s">
        <v>1756</v>
      </c>
      <c r="AD24" s="91" t="s">
        <v>1757</v>
      </c>
      <c r="AE24" s="54" t="s">
        <v>426</v>
      </c>
      <c r="AF24" s="54" t="s">
        <v>1689</v>
      </c>
      <c r="AG24" s="17" t="str">
        <f t="shared" si="7"/>
        <v>200102</v>
      </c>
      <c r="AH24" s="54" t="s">
        <v>1678</v>
      </c>
      <c r="AI24" s="54" t="s">
        <v>1675</v>
      </c>
    </row>
    <row r="25" spans="1:35" s="42" customFormat="1" ht="33" customHeight="1" x14ac:dyDescent="0.3">
      <c r="A25" s="48">
        <v>22</v>
      </c>
      <c r="B25" s="28" t="s">
        <v>211</v>
      </c>
      <c r="C25" s="77" t="s">
        <v>223</v>
      </c>
      <c r="D25" s="85" t="s">
        <v>422</v>
      </c>
      <c r="E25" s="85" t="s">
        <v>184</v>
      </c>
      <c r="F25" s="20" t="s">
        <v>1396</v>
      </c>
      <c r="G25" s="21" t="s">
        <v>1620</v>
      </c>
      <c r="H25" s="21"/>
      <c r="I25" s="20" t="s">
        <v>1633</v>
      </c>
      <c r="J25" s="21" t="s">
        <v>2141</v>
      </c>
      <c r="K25" s="72" t="s">
        <v>1695</v>
      </c>
      <c r="L25" s="54" t="s">
        <v>197</v>
      </c>
      <c r="M25" s="17">
        <f>VLOOKUP(AG25,'조정계수 2025.02.01'!A:C,3,0)</f>
        <v>0.7</v>
      </c>
      <c r="N25" s="50">
        <v>10</v>
      </c>
      <c r="O25" s="50">
        <v>1</v>
      </c>
      <c r="P25" s="50">
        <v>11</v>
      </c>
      <c r="Q25" s="51">
        <v>60</v>
      </c>
      <c r="R25" s="51" t="s">
        <v>1883</v>
      </c>
      <c r="S25" s="65" t="s">
        <v>1883</v>
      </c>
      <c r="T25" s="43">
        <f t="shared" si="0"/>
        <v>32670</v>
      </c>
      <c r="U25" s="44">
        <f t="shared" si="1"/>
        <v>12088</v>
      </c>
      <c r="V25" s="44">
        <f t="shared" si="2"/>
        <v>20582</v>
      </c>
      <c r="W25" s="45">
        <f t="shared" si="3"/>
        <v>14375</v>
      </c>
      <c r="X25" s="45">
        <f t="shared" si="4"/>
        <v>18295</v>
      </c>
      <c r="Y25" s="46">
        <f t="shared" si="5"/>
        <v>23523</v>
      </c>
      <c r="Z25" s="46">
        <f t="shared" si="6"/>
        <v>9147</v>
      </c>
      <c r="AA25" s="21" t="s">
        <v>1758</v>
      </c>
      <c r="AB25" s="21" t="s">
        <v>1759</v>
      </c>
      <c r="AC25" s="21" t="s">
        <v>1760</v>
      </c>
      <c r="AD25" s="91" t="s">
        <v>1761</v>
      </c>
      <c r="AE25" s="54" t="s">
        <v>425</v>
      </c>
      <c r="AF25" s="54" t="s">
        <v>327</v>
      </c>
      <c r="AG25" s="17" t="str">
        <f t="shared" si="7"/>
        <v>020103</v>
      </c>
      <c r="AH25" s="54" t="s">
        <v>1120</v>
      </c>
      <c r="AI25" s="54" t="s">
        <v>1675</v>
      </c>
    </row>
    <row r="26" spans="1:35" s="42" customFormat="1" ht="33" customHeight="1" x14ac:dyDescent="0.3">
      <c r="A26" s="48">
        <v>23</v>
      </c>
      <c r="B26" s="28" t="s">
        <v>211</v>
      </c>
      <c r="C26" s="77" t="s">
        <v>223</v>
      </c>
      <c r="D26" s="85" t="s">
        <v>1731</v>
      </c>
      <c r="E26" s="85" t="s">
        <v>217</v>
      </c>
      <c r="F26" s="20" t="s">
        <v>1396</v>
      </c>
      <c r="G26" s="21" t="s">
        <v>1620</v>
      </c>
      <c r="H26" s="21"/>
      <c r="I26" s="20" t="s">
        <v>1634</v>
      </c>
      <c r="J26" s="21" t="s">
        <v>2142</v>
      </c>
      <c r="K26" s="72" t="s">
        <v>1696</v>
      </c>
      <c r="L26" s="54" t="s">
        <v>197</v>
      </c>
      <c r="M26" s="17">
        <f>VLOOKUP(AG26,'조정계수 2025.02.01'!A:C,3,0)</f>
        <v>0.8</v>
      </c>
      <c r="N26" s="50">
        <v>16</v>
      </c>
      <c r="O26" s="50">
        <v>1</v>
      </c>
      <c r="P26" s="50">
        <v>17</v>
      </c>
      <c r="Q26" s="51">
        <v>60</v>
      </c>
      <c r="R26" s="51" t="s">
        <v>735</v>
      </c>
      <c r="S26" s="65" t="s">
        <v>735</v>
      </c>
      <c r="T26" s="43">
        <f t="shared" si="0"/>
        <v>50490</v>
      </c>
      <c r="U26" s="44">
        <f t="shared" si="1"/>
        <v>14138</v>
      </c>
      <c r="V26" s="44">
        <f t="shared" si="2"/>
        <v>36352</v>
      </c>
      <c r="W26" s="45">
        <f t="shared" si="3"/>
        <v>18177</v>
      </c>
      <c r="X26" s="45">
        <f t="shared" si="4"/>
        <v>32313</v>
      </c>
      <c r="Y26" s="46">
        <f t="shared" si="5"/>
        <v>34334</v>
      </c>
      <c r="Z26" s="46">
        <f t="shared" si="6"/>
        <v>16156</v>
      </c>
      <c r="AA26" s="21" t="s">
        <v>1762</v>
      </c>
      <c r="AB26" s="21" t="s">
        <v>1763</v>
      </c>
      <c r="AC26" s="21" t="s">
        <v>1764</v>
      </c>
      <c r="AD26" s="91" t="s">
        <v>1765</v>
      </c>
      <c r="AE26" s="54" t="s">
        <v>426</v>
      </c>
      <c r="AF26" s="54" t="s">
        <v>241</v>
      </c>
      <c r="AG26" s="17" t="str">
        <f t="shared" si="7"/>
        <v>020302</v>
      </c>
      <c r="AH26" s="54" t="s">
        <v>368</v>
      </c>
      <c r="AI26" s="54" t="s">
        <v>1675</v>
      </c>
    </row>
    <row r="27" spans="1:35" s="42" customFormat="1" ht="33" customHeight="1" x14ac:dyDescent="0.3">
      <c r="A27" s="48">
        <v>24</v>
      </c>
      <c r="B27" s="28" t="s">
        <v>211</v>
      </c>
      <c r="C27" s="77" t="s">
        <v>223</v>
      </c>
      <c r="D27" s="85" t="s">
        <v>201</v>
      </c>
      <c r="E27" s="85" t="s">
        <v>572</v>
      </c>
      <c r="F27" s="20" t="s">
        <v>1397</v>
      </c>
      <c r="G27" s="21" t="s">
        <v>1620</v>
      </c>
      <c r="H27" s="21"/>
      <c r="I27" s="20" t="s">
        <v>1635</v>
      </c>
      <c r="J27" s="21" t="s">
        <v>2143</v>
      </c>
      <c r="K27" s="72" t="s">
        <v>1699</v>
      </c>
      <c r="L27" s="54" t="s">
        <v>197</v>
      </c>
      <c r="M27" s="17">
        <f>VLOOKUP(AG27,'조정계수 2025.02.01'!A:C,3,0)</f>
        <v>0.8</v>
      </c>
      <c r="N27" s="50">
        <v>8</v>
      </c>
      <c r="O27" s="50">
        <v>1</v>
      </c>
      <c r="P27" s="50">
        <v>9</v>
      </c>
      <c r="Q27" s="51">
        <v>60</v>
      </c>
      <c r="R27" s="51" t="s">
        <v>735</v>
      </c>
      <c r="S27" s="65" t="s">
        <v>735</v>
      </c>
      <c r="T27" s="43">
        <f t="shared" si="0"/>
        <v>26730</v>
      </c>
      <c r="U27" s="44">
        <f t="shared" si="1"/>
        <v>7485</v>
      </c>
      <c r="V27" s="44">
        <f t="shared" si="2"/>
        <v>19245</v>
      </c>
      <c r="W27" s="45">
        <f t="shared" si="3"/>
        <v>9623</v>
      </c>
      <c r="X27" s="45">
        <f t="shared" si="4"/>
        <v>17107</v>
      </c>
      <c r="Y27" s="46">
        <f t="shared" si="5"/>
        <v>18177</v>
      </c>
      <c r="Z27" s="46">
        <f t="shared" si="6"/>
        <v>8553</v>
      </c>
      <c r="AA27" s="21" t="s">
        <v>1766</v>
      </c>
      <c r="AB27" s="21" t="s">
        <v>1767</v>
      </c>
      <c r="AC27" s="21" t="s">
        <v>1768</v>
      </c>
      <c r="AD27" s="91" t="s">
        <v>1769</v>
      </c>
      <c r="AE27" s="54" t="s">
        <v>425</v>
      </c>
      <c r="AF27" s="54" t="s">
        <v>245</v>
      </c>
      <c r="AG27" s="17" t="str">
        <f t="shared" si="7"/>
        <v>040301</v>
      </c>
      <c r="AH27" s="54" t="s">
        <v>1137</v>
      </c>
      <c r="AI27" s="54" t="s">
        <v>1675</v>
      </c>
    </row>
    <row r="28" spans="1:35" s="42" customFormat="1" ht="33" customHeight="1" x14ac:dyDescent="0.3">
      <c r="A28" s="48">
        <v>25</v>
      </c>
      <c r="B28" s="28" t="s">
        <v>211</v>
      </c>
      <c r="C28" s="77" t="s">
        <v>223</v>
      </c>
      <c r="D28" s="85" t="s">
        <v>422</v>
      </c>
      <c r="E28" s="85" t="s">
        <v>208</v>
      </c>
      <c r="F28" s="20" t="s">
        <v>1397</v>
      </c>
      <c r="G28" s="21" t="s">
        <v>1620</v>
      </c>
      <c r="H28" s="21"/>
      <c r="I28" s="20" t="s">
        <v>1636</v>
      </c>
      <c r="J28" s="21" t="s">
        <v>2144</v>
      </c>
      <c r="K28" s="72" t="s">
        <v>1909</v>
      </c>
      <c r="L28" s="54" t="s">
        <v>197</v>
      </c>
      <c r="M28" s="17">
        <f>VLOOKUP(AG28,'조정계수 2025.02.01'!A:C,3,0)</f>
        <v>0.9</v>
      </c>
      <c r="N28" s="50">
        <v>16</v>
      </c>
      <c r="O28" s="50">
        <v>1</v>
      </c>
      <c r="P28" s="50">
        <v>17</v>
      </c>
      <c r="Q28" s="51">
        <v>60</v>
      </c>
      <c r="R28" s="51" t="s">
        <v>735</v>
      </c>
      <c r="S28" s="65" t="s">
        <v>735</v>
      </c>
      <c r="T28" s="43">
        <f t="shared" si="0"/>
        <v>50490</v>
      </c>
      <c r="U28" s="44">
        <f t="shared" si="1"/>
        <v>9594</v>
      </c>
      <c r="V28" s="44">
        <f t="shared" si="2"/>
        <v>40896</v>
      </c>
      <c r="W28" s="45">
        <f t="shared" si="3"/>
        <v>14138</v>
      </c>
      <c r="X28" s="45">
        <f t="shared" si="4"/>
        <v>36352</v>
      </c>
      <c r="Y28" s="46">
        <f t="shared" si="5"/>
        <v>32314</v>
      </c>
      <c r="Z28" s="46">
        <f t="shared" si="6"/>
        <v>18176</v>
      </c>
      <c r="AA28" s="21" t="s">
        <v>1770</v>
      </c>
      <c r="AB28" s="21" t="s">
        <v>1771</v>
      </c>
      <c r="AC28" s="21" t="s">
        <v>1772</v>
      </c>
      <c r="AD28" s="91" t="s">
        <v>1773</v>
      </c>
      <c r="AE28" s="54" t="s">
        <v>425</v>
      </c>
      <c r="AF28" s="54" t="s">
        <v>243</v>
      </c>
      <c r="AG28" s="17" t="str">
        <f t="shared" si="7"/>
        <v>100301</v>
      </c>
      <c r="AH28" s="54" t="s">
        <v>1679</v>
      </c>
      <c r="AI28" s="54" t="s">
        <v>1675</v>
      </c>
    </row>
    <row r="29" spans="1:35" s="42" customFormat="1" ht="33" customHeight="1" x14ac:dyDescent="0.3">
      <c r="A29" s="48">
        <v>26</v>
      </c>
      <c r="B29" s="28" t="s">
        <v>211</v>
      </c>
      <c r="C29" s="77" t="s">
        <v>223</v>
      </c>
      <c r="D29" s="85" t="s">
        <v>1730</v>
      </c>
      <c r="E29" s="85" t="s">
        <v>662</v>
      </c>
      <c r="F29" s="20" t="s">
        <v>1396</v>
      </c>
      <c r="G29" s="21" t="s">
        <v>1620</v>
      </c>
      <c r="H29" s="21"/>
      <c r="I29" s="20" t="s">
        <v>1637</v>
      </c>
      <c r="J29" s="21" t="s">
        <v>2145</v>
      </c>
      <c r="K29" s="72" t="s">
        <v>1700</v>
      </c>
      <c r="L29" s="54" t="s">
        <v>197</v>
      </c>
      <c r="M29" s="17">
        <f>VLOOKUP(AG29,'조정계수 2025.02.01'!A:C,3,0)</f>
        <v>0.9</v>
      </c>
      <c r="N29" s="50">
        <v>20</v>
      </c>
      <c r="O29" s="50">
        <v>1</v>
      </c>
      <c r="P29" s="50">
        <v>21</v>
      </c>
      <c r="Q29" s="51">
        <v>60</v>
      </c>
      <c r="R29" s="51" t="s">
        <v>735</v>
      </c>
      <c r="S29" s="65" t="s">
        <v>735</v>
      </c>
      <c r="T29" s="43">
        <f t="shared" si="0"/>
        <v>62370</v>
      </c>
      <c r="U29" s="44">
        <f t="shared" si="1"/>
        <v>11851</v>
      </c>
      <c r="V29" s="44">
        <f t="shared" si="2"/>
        <v>50519</v>
      </c>
      <c r="W29" s="45">
        <f t="shared" si="3"/>
        <v>17464</v>
      </c>
      <c r="X29" s="45">
        <f t="shared" si="4"/>
        <v>44906</v>
      </c>
      <c r="Y29" s="46">
        <f t="shared" si="5"/>
        <v>39917</v>
      </c>
      <c r="Z29" s="46">
        <f t="shared" si="6"/>
        <v>22453</v>
      </c>
      <c r="AA29" s="21" t="s">
        <v>1774</v>
      </c>
      <c r="AB29" s="21" t="s">
        <v>1775</v>
      </c>
      <c r="AC29" s="21" t="s">
        <v>1776</v>
      </c>
      <c r="AD29" s="91" t="s">
        <v>1777</v>
      </c>
      <c r="AE29" s="54" t="s">
        <v>426</v>
      </c>
      <c r="AF29" s="54" t="s">
        <v>1690</v>
      </c>
      <c r="AG29" s="17" t="str">
        <f t="shared" si="7"/>
        <v>200108</v>
      </c>
      <c r="AH29" s="54" t="s">
        <v>333</v>
      </c>
      <c r="AI29" s="54" t="s">
        <v>1675</v>
      </c>
    </row>
    <row r="30" spans="1:35" s="42" customFormat="1" ht="33" customHeight="1" x14ac:dyDescent="0.3">
      <c r="A30" s="48">
        <v>27</v>
      </c>
      <c r="B30" s="28" t="s">
        <v>211</v>
      </c>
      <c r="C30" s="77" t="s">
        <v>223</v>
      </c>
      <c r="D30" s="85" t="s">
        <v>422</v>
      </c>
      <c r="E30" s="85" t="s">
        <v>184</v>
      </c>
      <c r="F30" s="20" t="s">
        <v>1396</v>
      </c>
      <c r="G30" s="21" t="s">
        <v>1620</v>
      </c>
      <c r="H30" s="21"/>
      <c r="I30" s="20" t="s">
        <v>1638</v>
      </c>
      <c r="J30" s="21" t="s">
        <v>2146</v>
      </c>
      <c r="K30" s="72" t="s">
        <v>1668</v>
      </c>
      <c r="L30" s="54" t="s">
        <v>197</v>
      </c>
      <c r="M30" s="17">
        <f>VLOOKUP(AG30,'조정계수 2025.02.01'!A:C,3,0)</f>
        <v>0.7</v>
      </c>
      <c r="N30" s="50">
        <v>12</v>
      </c>
      <c r="O30" s="50">
        <v>1</v>
      </c>
      <c r="P30" s="50">
        <v>13</v>
      </c>
      <c r="Q30" s="51">
        <v>60</v>
      </c>
      <c r="R30" s="51" t="s">
        <v>735</v>
      </c>
      <c r="S30" s="65" t="s">
        <v>735</v>
      </c>
      <c r="T30" s="43">
        <f t="shared" si="0"/>
        <v>38610</v>
      </c>
      <c r="U30" s="44">
        <f t="shared" si="1"/>
        <v>14286</v>
      </c>
      <c r="V30" s="44">
        <f t="shared" si="2"/>
        <v>24324</v>
      </c>
      <c r="W30" s="45">
        <f t="shared" si="3"/>
        <v>16989</v>
      </c>
      <c r="X30" s="45">
        <f t="shared" si="4"/>
        <v>21621</v>
      </c>
      <c r="Y30" s="46">
        <f t="shared" si="5"/>
        <v>27800</v>
      </c>
      <c r="Z30" s="46">
        <f t="shared" si="6"/>
        <v>10810</v>
      </c>
      <c r="AA30" s="21" t="s">
        <v>1778</v>
      </c>
      <c r="AB30" s="21" t="s">
        <v>1779</v>
      </c>
      <c r="AC30" s="21" t="s">
        <v>1780</v>
      </c>
      <c r="AD30" s="91" t="s">
        <v>1781</v>
      </c>
      <c r="AE30" s="54" t="s">
        <v>425</v>
      </c>
      <c r="AF30" s="54" t="s">
        <v>234</v>
      </c>
      <c r="AG30" s="17" t="str">
        <f t="shared" si="7"/>
        <v>200101</v>
      </c>
      <c r="AH30" s="54" t="s">
        <v>1680</v>
      </c>
      <c r="AI30" s="54" t="s">
        <v>1675</v>
      </c>
    </row>
    <row r="31" spans="1:35" s="42" customFormat="1" ht="33" customHeight="1" x14ac:dyDescent="0.3">
      <c r="A31" s="48">
        <v>28</v>
      </c>
      <c r="B31" s="28" t="s">
        <v>211</v>
      </c>
      <c r="C31" s="77" t="s">
        <v>223</v>
      </c>
      <c r="D31" s="85" t="s">
        <v>422</v>
      </c>
      <c r="E31" s="85" t="s">
        <v>1732</v>
      </c>
      <c r="F31" s="20" t="s">
        <v>1396</v>
      </c>
      <c r="G31" s="21" t="s">
        <v>1620</v>
      </c>
      <c r="H31" s="21"/>
      <c r="I31" s="20" t="s">
        <v>1639</v>
      </c>
      <c r="J31" s="21" t="s">
        <v>2147</v>
      </c>
      <c r="K31" s="72" t="s">
        <v>1669</v>
      </c>
      <c r="L31" s="54" t="s">
        <v>197</v>
      </c>
      <c r="M31" s="17">
        <f>VLOOKUP(AG31,'조정계수 2025.02.01'!A:C,3,0)</f>
        <v>0.7</v>
      </c>
      <c r="N31" s="50">
        <v>10</v>
      </c>
      <c r="O31" s="50">
        <v>1</v>
      </c>
      <c r="P31" s="50">
        <v>11</v>
      </c>
      <c r="Q31" s="51">
        <v>60</v>
      </c>
      <c r="R31" s="51" t="s">
        <v>1883</v>
      </c>
      <c r="S31" s="65" t="s">
        <v>1883</v>
      </c>
      <c r="T31" s="43">
        <f t="shared" si="0"/>
        <v>32670</v>
      </c>
      <c r="U31" s="44">
        <f t="shared" si="1"/>
        <v>12088</v>
      </c>
      <c r="V31" s="44">
        <f t="shared" si="2"/>
        <v>20582</v>
      </c>
      <c r="W31" s="45">
        <f t="shared" si="3"/>
        <v>14375</v>
      </c>
      <c r="X31" s="45">
        <f t="shared" si="4"/>
        <v>18295</v>
      </c>
      <c r="Y31" s="46">
        <f t="shared" si="5"/>
        <v>23523</v>
      </c>
      <c r="Z31" s="46">
        <f t="shared" si="6"/>
        <v>9147</v>
      </c>
      <c r="AA31" s="21" t="s">
        <v>1782</v>
      </c>
      <c r="AB31" s="21" t="s">
        <v>1783</v>
      </c>
      <c r="AC31" s="21" t="s">
        <v>1784</v>
      </c>
      <c r="AD31" s="91" t="s">
        <v>1785</v>
      </c>
      <c r="AE31" s="54" t="s">
        <v>426</v>
      </c>
      <c r="AF31" s="54" t="s">
        <v>258</v>
      </c>
      <c r="AG31" s="17" t="str">
        <f t="shared" si="7"/>
        <v>020101</v>
      </c>
      <c r="AH31" s="54" t="s">
        <v>1120</v>
      </c>
      <c r="AI31" s="54" t="s">
        <v>1675</v>
      </c>
    </row>
    <row r="32" spans="1:35" s="42" customFormat="1" ht="33" customHeight="1" x14ac:dyDescent="0.3">
      <c r="A32" s="48">
        <v>29</v>
      </c>
      <c r="B32" s="28" t="s">
        <v>211</v>
      </c>
      <c r="C32" s="77" t="s">
        <v>223</v>
      </c>
      <c r="D32" s="85" t="s">
        <v>422</v>
      </c>
      <c r="E32" s="85" t="s">
        <v>1732</v>
      </c>
      <c r="F32" s="20" t="s">
        <v>1396</v>
      </c>
      <c r="G32" s="21" t="s">
        <v>1620</v>
      </c>
      <c r="H32" s="21"/>
      <c r="I32" s="20" t="s">
        <v>1640</v>
      </c>
      <c r="J32" s="21" t="s">
        <v>2148</v>
      </c>
      <c r="K32" s="72" t="s">
        <v>1887</v>
      </c>
      <c r="L32" s="54" t="s">
        <v>197</v>
      </c>
      <c r="M32" s="17">
        <f>VLOOKUP(AG32,'조정계수 2025.02.01'!A:C,3,0)</f>
        <v>0.7</v>
      </c>
      <c r="N32" s="50">
        <v>10</v>
      </c>
      <c r="O32" s="50">
        <v>1</v>
      </c>
      <c r="P32" s="50">
        <v>11</v>
      </c>
      <c r="Q32" s="51">
        <v>60</v>
      </c>
      <c r="R32" s="51" t="s">
        <v>1883</v>
      </c>
      <c r="S32" s="65" t="s">
        <v>1883</v>
      </c>
      <c r="T32" s="43">
        <f t="shared" si="0"/>
        <v>32670</v>
      </c>
      <c r="U32" s="44">
        <f t="shared" si="1"/>
        <v>12088</v>
      </c>
      <c r="V32" s="44">
        <f t="shared" si="2"/>
        <v>20582</v>
      </c>
      <c r="W32" s="45">
        <f t="shared" si="3"/>
        <v>14375</v>
      </c>
      <c r="X32" s="45">
        <f t="shared" si="4"/>
        <v>18295</v>
      </c>
      <c r="Y32" s="46">
        <f t="shared" si="5"/>
        <v>23523</v>
      </c>
      <c r="Z32" s="46">
        <f t="shared" si="6"/>
        <v>9147</v>
      </c>
      <c r="AA32" s="21" t="s">
        <v>1786</v>
      </c>
      <c r="AB32" s="21" t="s">
        <v>1787</v>
      </c>
      <c r="AC32" s="21" t="s">
        <v>1788</v>
      </c>
      <c r="AD32" s="91" t="s">
        <v>1789</v>
      </c>
      <c r="AE32" s="54" t="s">
        <v>425</v>
      </c>
      <c r="AF32" s="54" t="s">
        <v>257</v>
      </c>
      <c r="AG32" s="17" t="str">
        <f t="shared" si="7"/>
        <v>020203</v>
      </c>
      <c r="AH32" s="54" t="s">
        <v>1120</v>
      </c>
      <c r="AI32" s="54" t="s">
        <v>1675</v>
      </c>
    </row>
    <row r="33" spans="1:35" s="42" customFormat="1" ht="33" customHeight="1" x14ac:dyDescent="0.3">
      <c r="A33" s="48">
        <v>30</v>
      </c>
      <c r="B33" s="28" t="s">
        <v>211</v>
      </c>
      <c r="C33" s="77" t="s">
        <v>223</v>
      </c>
      <c r="D33" s="85" t="s">
        <v>1730</v>
      </c>
      <c r="E33" s="85" t="s">
        <v>1729</v>
      </c>
      <c r="F33" s="20" t="s">
        <v>1396</v>
      </c>
      <c r="G33" s="21" t="s">
        <v>1620</v>
      </c>
      <c r="H33" s="21"/>
      <c r="I33" s="20" t="s">
        <v>1641</v>
      </c>
      <c r="J33" s="21" t="s">
        <v>2149</v>
      </c>
      <c r="K33" s="72" t="s">
        <v>1888</v>
      </c>
      <c r="L33" s="54" t="s">
        <v>197</v>
      </c>
      <c r="M33" s="17">
        <f>VLOOKUP(AG33,'조정계수 2025.02.01'!A:C,3,0)</f>
        <v>0.7</v>
      </c>
      <c r="N33" s="50">
        <v>24</v>
      </c>
      <c r="O33" s="50">
        <v>1</v>
      </c>
      <c r="P33" s="50">
        <v>25</v>
      </c>
      <c r="Q33" s="51">
        <v>60</v>
      </c>
      <c r="R33" s="51" t="s">
        <v>1883</v>
      </c>
      <c r="S33" s="65" t="s">
        <v>1883</v>
      </c>
      <c r="T33" s="43">
        <f t="shared" si="0"/>
        <v>74250</v>
      </c>
      <c r="U33" s="44">
        <f t="shared" si="1"/>
        <v>27473</v>
      </c>
      <c r="V33" s="44">
        <f t="shared" si="2"/>
        <v>46777</v>
      </c>
      <c r="W33" s="45">
        <f t="shared" si="3"/>
        <v>32670</v>
      </c>
      <c r="X33" s="45">
        <f t="shared" si="4"/>
        <v>41580</v>
      </c>
      <c r="Y33" s="46">
        <f t="shared" si="5"/>
        <v>53460</v>
      </c>
      <c r="Z33" s="46">
        <f t="shared" si="6"/>
        <v>20790</v>
      </c>
      <c r="AA33" s="21" t="s">
        <v>1790</v>
      </c>
      <c r="AB33" s="21" t="s">
        <v>1791</v>
      </c>
      <c r="AC33" s="21" t="s">
        <v>1792</v>
      </c>
      <c r="AD33" s="91" t="s">
        <v>1793</v>
      </c>
      <c r="AE33" s="54" t="s">
        <v>426</v>
      </c>
      <c r="AF33" s="54" t="s">
        <v>249</v>
      </c>
      <c r="AG33" s="17" t="str">
        <f t="shared" si="7"/>
        <v>200101</v>
      </c>
      <c r="AH33" s="54" t="s">
        <v>1678</v>
      </c>
      <c r="AI33" s="54" t="s">
        <v>1675</v>
      </c>
    </row>
    <row r="34" spans="1:35" s="42" customFormat="1" ht="33" customHeight="1" x14ac:dyDescent="0.3">
      <c r="A34" s="48">
        <v>31</v>
      </c>
      <c r="B34" s="28" t="s">
        <v>211</v>
      </c>
      <c r="C34" s="77" t="s">
        <v>223</v>
      </c>
      <c r="D34" s="85" t="s">
        <v>1730</v>
      </c>
      <c r="E34" s="85" t="s">
        <v>1729</v>
      </c>
      <c r="F34" s="20" t="s">
        <v>1396</v>
      </c>
      <c r="G34" s="21" t="s">
        <v>1620</v>
      </c>
      <c r="H34" s="21"/>
      <c r="I34" s="20" t="s">
        <v>1642</v>
      </c>
      <c r="J34" s="21" t="s">
        <v>2150</v>
      </c>
      <c r="K34" s="72" t="s">
        <v>1889</v>
      </c>
      <c r="L34" s="54" t="s">
        <v>197</v>
      </c>
      <c r="M34" s="17">
        <f>VLOOKUP(AG34,'조정계수 2025.02.01'!A:C,3,0)</f>
        <v>0.7</v>
      </c>
      <c r="N34" s="50">
        <v>16</v>
      </c>
      <c r="O34" s="50">
        <v>1</v>
      </c>
      <c r="P34" s="50">
        <v>17</v>
      </c>
      <c r="Q34" s="51">
        <v>60</v>
      </c>
      <c r="R34" s="51" t="s">
        <v>735</v>
      </c>
      <c r="S34" s="65" t="s">
        <v>735</v>
      </c>
      <c r="T34" s="43">
        <f t="shared" si="0"/>
        <v>50490</v>
      </c>
      <c r="U34" s="44">
        <f t="shared" si="1"/>
        <v>18682</v>
      </c>
      <c r="V34" s="44">
        <f t="shared" si="2"/>
        <v>31808</v>
      </c>
      <c r="W34" s="45">
        <f t="shared" si="3"/>
        <v>22216</v>
      </c>
      <c r="X34" s="45">
        <f t="shared" si="4"/>
        <v>28274</v>
      </c>
      <c r="Y34" s="46">
        <f t="shared" si="5"/>
        <v>36353</v>
      </c>
      <c r="Z34" s="46">
        <f t="shared" si="6"/>
        <v>14137</v>
      </c>
      <c r="AA34" s="21" t="s">
        <v>1794</v>
      </c>
      <c r="AB34" s="21" t="s">
        <v>1795</v>
      </c>
      <c r="AC34" s="21" t="s">
        <v>1796</v>
      </c>
      <c r="AD34" s="91" t="s">
        <v>1797</v>
      </c>
      <c r="AE34" s="54" t="s">
        <v>426</v>
      </c>
      <c r="AF34" s="54" t="s">
        <v>249</v>
      </c>
      <c r="AG34" s="17" t="str">
        <f t="shared" si="7"/>
        <v>200101</v>
      </c>
      <c r="AH34" s="54" t="s">
        <v>1678</v>
      </c>
      <c r="AI34" s="54" t="s">
        <v>1675</v>
      </c>
    </row>
    <row r="35" spans="1:35" s="42" customFormat="1" ht="33" customHeight="1" x14ac:dyDescent="0.3">
      <c r="A35" s="48">
        <v>32</v>
      </c>
      <c r="B35" s="28" t="s">
        <v>211</v>
      </c>
      <c r="C35" s="77" t="s">
        <v>223</v>
      </c>
      <c r="D35" s="85" t="s">
        <v>441</v>
      </c>
      <c r="E35" s="85" t="s">
        <v>435</v>
      </c>
      <c r="F35" s="20" t="s">
        <v>1396</v>
      </c>
      <c r="G35" s="21" t="s">
        <v>1620</v>
      </c>
      <c r="H35" s="21"/>
      <c r="I35" s="20" t="s">
        <v>1643</v>
      </c>
      <c r="J35" s="21" t="s">
        <v>2151</v>
      </c>
      <c r="K35" s="72" t="s">
        <v>1890</v>
      </c>
      <c r="L35" s="54" t="s">
        <v>197</v>
      </c>
      <c r="M35" s="17">
        <f>VLOOKUP(AG35,'조정계수 2025.02.01'!A:C,3,0)</f>
        <v>0.9</v>
      </c>
      <c r="N35" s="50">
        <v>20</v>
      </c>
      <c r="O35" s="50">
        <v>1</v>
      </c>
      <c r="P35" s="50">
        <v>21</v>
      </c>
      <c r="Q35" s="51">
        <v>60</v>
      </c>
      <c r="R35" s="51" t="s">
        <v>735</v>
      </c>
      <c r="S35" s="65" t="s">
        <v>735</v>
      </c>
      <c r="T35" s="43">
        <f t="shared" si="0"/>
        <v>62370</v>
      </c>
      <c r="U35" s="44">
        <f t="shared" si="1"/>
        <v>11851</v>
      </c>
      <c r="V35" s="44">
        <f t="shared" si="2"/>
        <v>50519</v>
      </c>
      <c r="W35" s="45">
        <f t="shared" si="3"/>
        <v>17464</v>
      </c>
      <c r="X35" s="45">
        <f t="shared" si="4"/>
        <v>44906</v>
      </c>
      <c r="Y35" s="46">
        <f t="shared" si="5"/>
        <v>39917</v>
      </c>
      <c r="Z35" s="46">
        <f t="shared" si="6"/>
        <v>22453</v>
      </c>
      <c r="AA35" s="21" t="s">
        <v>1798</v>
      </c>
      <c r="AB35" s="21" t="s">
        <v>1799</v>
      </c>
      <c r="AC35" s="21" t="s">
        <v>1800</v>
      </c>
      <c r="AD35" s="91" t="s">
        <v>1801</v>
      </c>
      <c r="AE35" s="54" t="s">
        <v>426</v>
      </c>
      <c r="AF35" s="54" t="s">
        <v>236</v>
      </c>
      <c r="AG35" s="17" t="str">
        <f t="shared" si="7"/>
        <v>060102</v>
      </c>
      <c r="AH35" s="54" t="s">
        <v>1088</v>
      </c>
      <c r="AI35" s="54" t="s">
        <v>1675</v>
      </c>
    </row>
    <row r="36" spans="1:35" s="42" customFormat="1" ht="33" customHeight="1" x14ac:dyDescent="0.3">
      <c r="A36" s="48">
        <v>33</v>
      </c>
      <c r="B36" s="28" t="s">
        <v>211</v>
      </c>
      <c r="C36" s="77" t="s">
        <v>223</v>
      </c>
      <c r="D36" s="85" t="s">
        <v>1730</v>
      </c>
      <c r="E36" s="85" t="s">
        <v>662</v>
      </c>
      <c r="F36" s="20" t="s">
        <v>1396</v>
      </c>
      <c r="G36" s="21" t="s">
        <v>1620</v>
      </c>
      <c r="H36" s="21"/>
      <c r="I36" s="20" t="s">
        <v>1644</v>
      </c>
      <c r="J36" s="21" t="s">
        <v>2152</v>
      </c>
      <c r="K36" s="72" t="s">
        <v>1891</v>
      </c>
      <c r="L36" s="54" t="s">
        <v>197</v>
      </c>
      <c r="M36" s="17">
        <f>VLOOKUP(AG36,'조정계수 2025.02.01'!A:C,3,0)</f>
        <v>0.9</v>
      </c>
      <c r="N36" s="50">
        <v>12</v>
      </c>
      <c r="O36" s="50">
        <v>1</v>
      </c>
      <c r="P36" s="50">
        <v>13</v>
      </c>
      <c r="Q36" s="51">
        <v>60</v>
      </c>
      <c r="R36" s="51" t="s">
        <v>735</v>
      </c>
      <c r="S36" s="65" t="s">
        <v>735</v>
      </c>
      <c r="T36" s="43">
        <f t="shared" ref="T36:T67" si="8">IF(L36="A",6160,IF(L36="B",4180,IF(L36="C",2970,0)))*P36</f>
        <v>38610</v>
      </c>
      <c r="U36" s="44">
        <f t="shared" ref="U36:U67" si="9">T36-V36</f>
        <v>7336</v>
      </c>
      <c r="V36" s="44">
        <f t="shared" ref="V36:V67" si="10">ROUNDDOWN(IF(L36="A",6160,IF(L36="B",4180,IF(L36="C",2970,0)))*P36*M36*IF(F36="직무법정",0.5,IF(F36="외국어과정",0.5,0.9)),0)</f>
        <v>31274</v>
      </c>
      <c r="W36" s="45">
        <f t="shared" ref="W36:W67" si="11">T36-X36</f>
        <v>10811</v>
      </c>
      <c r="X36" s="45">
        <f t="shared" ref="X36:X67" si="12">ROUNDDOWN(IF(L36="A",6160,IF(L36="B",4180,IF(L36="C",2970,0)))*P36*M36*IF(F36="직무법정",0.4,IF(F36="외국어과정",0.4,0.8)),0)</f>
        <v>27799</v>
      </c>
      <c r="Y36" s="46">
        <f t="shared" ref="Y36:Y67" si="13">T36-Z36</f>
        <v>24711</v>
      </c>
      <c r="Z36" s="46">
        <f t="shared" ref="Z36:Z67" si="14">ROUNDDOWN(IF(L36="A",6160,IF(L36="B",4180,IF(L36="C",2970,0)))*P36*M36*IF(F36="직무법정",0.2,IF(F36="외국어과정",0.2,0.4)),0)</f>
        <v>13899</v>
      </c>
      <c r="AA36" s="21" t="s">
        <v>1802</v>
      </c>
      <c r="AB36" s="21" t="s">
        <v>1803</v>
      </c>
      <c r="AC36" s="21" t="s">
        <v>1804</v>
      </c>
      <c r="AD36" s="91" t="s">
        <v>1805</v>
      </c>
      <c r="AE36" s="54" t="s">
        <v>426</v>
      </c>
      <c r="AF36" s="54" t="s">
        <v>1691</v>
      </c>
      <c r="AG36" s="17" t="str">
        <f t="shared" ref="AG36:AG56" si="15">LEFT(AF36,6)</f>
        <v>200108</v>
      </c>
      <c r="AH36" s="54" t="s">
        <v>1120</v>
      </c>
      <c r="AI36" s="54" t="s">
        <v>1675</v>
      </c>
    </row>
    <row r="37" spans="1:35" s="42" customFormat="1" ht="33" customHeight="1" x14ac:dyDescent="0.3">
      <c r="A37" s="48">
        <v>34</v>
      </c>
      <c r="B37" s="28" t="s">
        <v>211</v>
      </c>
      <c r="C37" s="77" t="s">
        <v>223</v>
      </c>
      <c r="D37" s="85" t="s">
        <v>441</v>
      </c>
      <c r="E37" s="85" t="s">
        <v>435</v>
      </c>
      <c r="F37" s="20" t="s">
        <v>1396</v>
      </c>
      <c r="G37" s="21" t="s">
        <v>1620</v>
      </c>
      <c r="H37" s="21"/>
      <c r="I37" s="20" t="s">
        <v>1645</v>
      </c>
      <c r="J37" s="21" t="s">
        <v>2153</v>
      </c>
      <c r="K37" s="72" t="s">
        <v>1892</v>
      </c>
      <c r="L37" s="54" t="s">
        <v>197</v>
      </c>
      <c r="M37" s="17">
        <f>VLOOKUP(AG37,'조정계수 2025.02.01'!A:C,3,0)</f>
        <v>0.9</v>
      </c>
      <c r="N37" s="50">
        <v>30</v>
      </c>
      <c r="O37" s="50">
        <v>1</v>
      </c>
      <c r="P37" s="50">
        <v>31</v>
      </c>
      <c r="Q37" s="51">
        <v>60</v>
      </c>
      <c r="R37" s="51" t="s">
        <v>735</v>
      </c>
      <c r="S37" s="65" t="s">
        <v>735</v>
      </c>
      <c r="T37" s="43">
        <f t="shared" si="8"/>
        <v>92070</v>
      </c>
      <c r="U37" s="44">
        <f t="shared" si="9"/>
        <v>17494</v>
      </c>
      <c r="V37" s="44">
        <f t="shared" si="10"/>
        <v>74576</v>
      </c>
      <c r="W37" s="45">
        <f t="shared" si="11"/>
        <v>25780</v>
      </c>
      <c r="X37" s="45">
        <f t="shared" si="12"/>
        <v>66290</v>
      </c>
      <c r="Y37" s="46">
        <f t="shared" si="13"/>
        <v>58925</v>
      </c>
      <c r="Z37" s="46">
        <f t="shared" si="14"/>
        <v>33145</v>
      </c>
      <c r="AA37" s="21" t="s">
        <v>1806</v>
      </c>
      <c r="AB37" s="21" t="s">
        <v>1294</v>
      </c>
      <c r="AC37" s="21" t="s">
        <v>1807</v>
      </c>
      <c r="AD37" s="91" t="s">
        <v>1808</v>
      </c>
      <c r="AE37" s="54" t="s">
        <v>426</v>
      </c>
      <c r="AF37" s="54" t="s">
        <v>240</v>
      </c>
      <c r="AG37" s="17" t="str">
        <f t="shared" si="15"/>
        <v>060102</v>
      </c>
      <c r="AH37" s="54" t="s">
        <v>1088</v>
      </c>
      <c r="AI37" s="54" t="s">
        <v>1675</v>
      </c>
    </row>
    <row r="38" spans="1:35" s="42" customFormat="1" ht="33" customHeight="1" x14ac:dyDescent="0.3">
      <c r="A38" s="48">
        <v>35</v>
      </c>
      <c r="B38" s="28" t="s">
        <v>211</v>
      </c>
      <c r="C38" s="77" t="s">
        <v>223</v>
      </c>
      <c r="D38" s="85" t="s">
        <v>1733</v>
      </c>
      <c r="E38" s="85" t="s">
        <v>1734</v>
      </c>
      <c r="F38" s="20" t="s">
        <v>1396</v>
      </c>
      <c r="G38" s="21" t="s">
        <v>1620</v>
      </c>
      <c r="H38" s="21"/>
      <c r="I38" s="20" t="s">
        <v>1646</v>
      </c>
      <c r="J38" s="21" t="s">
        <v>2154</v>
      </c>
      <c r="K38" s="72" t="s">
        <v>1893</v>
      </c>
      <c r="L38" s="54" t="s">
        <v>197</v>
      </c>
      <c r="M38" s="17">
        <f>VLOOKUP(AG38,'조정계수 2025.02.01'!A:C,3,0)</f>
        <v>0.9</v>
      </c>
      <c r="N38" s="50">
        <v>16</v>
      </c>
      <c r="O38" s="50">
        <v>1</v>
      </c>
      <c r="P38" s="50">
        <v>17</v>
      </c>
      <c r="Q38" s="51">
        <v>60</v>
      </c>
      <c r="R38" s="51" t="s">
        <v>735</v>
      </c>
      <c r="S38" s="65" t="s">
        <v>735</v>
      </c>
      <c r="T38" s="43">
        <f t="shared" si="8"/>
        <v>50490</v>
      </c>
      <c r="U38" s="44">
        <f t="shared" si="9"/>
        <v>9594</v>
      </c>
      <c r="V38" s="44">
        <f t="shared" si="10"/>
        <v>40896</v>
      </c>
      <c r="W38" s="45">
        <f t="shared" si="11"/>
        <v>14138</v>
      </c>
      <c r="X38" s="45">
        <f t="shared" si="12"/>
        <v>36352</v>
      </c>
      <c r="Y38" s="46">
        <f t="shared" si="13"/>
        <v>32314</v>
      </c>
      <c r="Z38" s="46">
        <f t="shared" si="14"/>
        <v>18176</v>
      </c>
      <c r="AA38" s="21" t="s">
        <v>1809</v>
      </c>
      <c r="AB38" s="21" t="s">
        <v>1810</v>
      </c>
      <c r="AC38" s="21" t="s">
        <v>1811</v>
      </c>
      <c r="AD38" s="91" t="s">
        <v>1812</v>
      </c>
      <c r="AE38" s="54" t="s">
        <v>426</v>
      </c>
      <c r="AF38" s="54" t="s">
        <v>1692</v>
      </c>
      <c r="AG38" s="17" t="str">
        <f t="shared" si="15"/>
        <v>020202</v>
      </c>
      <c r="AH38" s="54" t="s">
        <v>1681</v>
      </c>
      <c r="AI38" s="54" t="s">
        <v>1675</v>
      </c>
    </row>
    <row r="39" spans="1:35" s="42" customFormat="1" ht="33" customHeight="1" x14ac:dyDescent="0.3">
      <c r="A39" s="48">
        <v>36</v>
      </c>
      <c r="B39" s="28" t="s">
        <v>211</v>
      </c>
      <c r="C39" s="77" t="s">
        <v>223</v>
      </c>
      <c r="D39" s="85" t="s">
        <v>441</v>
      </c>
      <c r="E39" s="85" t="s">
        <v>749</v>
      </c>
      <c r="F39" s="79" t="str">
        <f>IF(MID(I39,16,2)="J1","일반직무유사",IF(MID(I39,16,2)="R0","직무법정",IF(MID(I39,16,2)="A4","NCS과정",IF(MID(I39,16,2)="F0","외국어과정","일반직무"))))</f>
        <v>직무법정</v>
      </c>
      <c r="G39" s="21" t="s">
        <v>1620</v>
      </c>
      <c r="H39" s="21"/>
      <c r="I39" s="20" t="s">
        <v>1647</v>
      </c>
      <c r="J39" s="21" t="s">
        <v>2155</v>
      </c>
      <c r="K39" s="72" t="s">
        <v>1894</v>
      </c>
      <c r="L39" s="54" t="s">
        <v>197</v>
      </c>
      <c r="M39" s="17">
        <v>1</v>
      </c>
      <c r="N39" s="50">
        <v>16</v>
      </c>
      <c r="O39" s="50">
        <v>1</v>
      </c>
      <c r="P39" s="50">
        <v>17</v>
      </c>
      <c r="Q39" s="51">
        <v>60</v>
      </c>
      <c r="R39" s="51" t="s">
        <v>735</v>
      </c>
      <c r="S39" s="65" t="s">
        <v>735</v>
      </c>
      <c r="T39" s="43">
        <f t="shared" si="8"/>
        <v>50490</v>
      </c>
      <c r="U39" s="44">
        <f t="shared" si="9"/>
        <v>25245</v>
      </c>
      <c r="V39" s="44">
        <f t="shared" si="10"/>
        <v>25245</v>
      </c>
      <c r="W39" s="45">
        <f t="shared" si="11"/>
        <v>30294</v>
      </c>
      <c r="X39" s="45">
        <f t="shared" si="12"/>
        <v>20196</v>
      </c>
      <c r="Y39" s="46">
        <f t="shared" si="13"/>
        <v>40392</v>
      </c>
      <c r="Z39" s="46">
        <f t="shared" si="14"/>
        <v>10098</v>
      </c>
      <c r="AA39" s="21" t="s">
        <v>1813</v>
      </c>
      <c r="AB39" s="21" t="s">
        <v>1814</v>
      </c>
      <c r="AC39" s="21" t="s">
        <v>1815</v>
      </c>
      <c r="AD39" s="91" t="s">
        <v>1816</v>
      </c>
      <c r="AE39" s="54" t="s">
        <v>426</v>
      </c>
      <c r="AF39" s="54" t="s">
        <v>238</v>
      </c>
      <c r="AG39" s="17" t="str">
        <f t="shared" si="15"/>
        <v>030101</v>
      </c>
      <c r="AH39" s="54" t="s">
        <v>1682</v>
      </c>
      <c r="AI39" s="54" t="s">
        <v>1675</v>
      </c>
    </row>
    <row r="40" spans="1:35" s="42" customFormat="1" ht="33" customHeight="1" x14ac:dyDescent="0.3">
      <c r="A40" s="48">
        <v>37</v>
      </c>
      <c r="B40" s="28" t="s">
        <v>211</v>
      </c>
      <c r="C40" s="77" t="s">
        <v>223</v>
      </c>
      <c r="D40" s="85" t="s">
        <v>1730</v>
      </c>
      <c r="E40" s="85" t="s">
        <v>1729</v>
      </c>
      <c r="F40" s="20" t="s">
        <v>1396</v>
      </c>
      <c r="G40" s="21" t="s">
        <v>1620</v>
      </c>
      <c r="H40" s="21"/>
      <c r="I40" s="20" t="s">
        <v>1648</v>
      </c>
      <c r="J40" s="21" t="s">
        <v>2156</v>
      </c>
      <c r="K40" s="72" t="s">
        <v>1895</v>
      </c>
      <c r="L40" s="54" t="s">
        <v>197</v>
      </c>
      <c r="M40" s="17">
        <f>VLOOKUP(AG40,'조정계수 2025.02.01'!A:C,3,0)</f>
        <v>0.7</v>
      </c>
      <c r="N40" s="50">
        <v>20</v>
      </c>
      <c r="O40" s="50">
        <v>1</v>
      </c>
      <c r="P40" s="50">
        <v>21</v>
      </c>
      <c r="Q40" s="51">
        <v>60</v>
      </c>
      <c r="R40" s="51" t="s">
        <v>735</v>
      </c>
      <c r="S40" s="65" t="s">
        <v>735</v>
      </c>
      <c r="T40" s="43">
        <f t="shared" si="8"/>
        <v>62370</v>
      </c>
      <c r="U40" s="44">
        <f t="shared" si="9"/>
        <v>23077</v>
      </c>
      <c r="V40" s="44">
        <f t="shared" si="10"/>
        <v>39293</v>
      </c>
      <c r="W40" s="45">
        <f t="shared" si="11"/>
        <v>27443</v>
      </c>
      <c r="X40" s="45">
        <f t="shared" si="12"/>
        <v>34927</v>
      </c>
      <c r="Y40" s="46">
        <f t="shared" si="13"/>
        <v>44907</v>
      </c>
      <c r="Z40" s="46">
        <f t="shared" si="14"/>
        <v>17463</v>
      </c>
      <c r="AA40" s="21" t="s">
        <v>1817</v>
      </c>
      <c r="AB40" s="21" t="s">
        <v>1581</v>
      </c>
      <c r="AC40" s="21" t="s">
        <v>1818</v>
      </c>
      <c r="AD40" s="91" t="s">
        <v>1819</v>
      </c>
      <c r="AE40" s="54" t="s">
        <v>426</v>
      </c>
      <c r="AF40" s="54" t="s">
        <v>1158</v>
      </c>
      <c r="AG40" s="17" t="str">
        <f t="shared" si="15"/>
        <v>200101</v>
      </c>
      <c r="AH40" s="54" t="s">
        <v>1430</v>
      </c>
      <c r="AI40" s="54" t="s">
        <v>1675</v>
      </c>
    </row>
    <row r="41" spans="1:35" s="42" customFormat="1" ht="33" customHeight="1" x14ac:dyDescent="0.3">
      <c r="A41" s="48">
        <v>38</v>
      </c>
      <c r="B41" s="28" t="s">
        <v>211</v>
      </c>
      <c r="C41" s="77" t="s">
        <v>223</v>
      </c>
      <c r="D41" s="85" t="s">
        <v>441</v>
      </c>
      <c r="E41" s="85" t="s">
        <v>435</v>
      </c>
      <c r="F41" s="20" t="s">
        <v>1396</v>
      </c>
      <c r="G41" s="21" t="s">
        <v>1620</v>
      </c>
      <c r="H41" s="21"/>
      <c r="I41" s="20" t="s">
        <v>1649</v>
      </c>
      <c r="J41" s="21" t="s">
        <v>2157</v>
      </c>
      <c r="K41" s="72" t="s">
        <v>1896</v>
      </c>
      <c r="L41" s="54" t="s">
        <v>197</v>
      </c>
      <c r="M41" s="17">
        <f>VLOOKUP(AG41,'조정계수 2025.02.01'!A:C,3,0)</f>
        <v>0.9</v>
      </c>
      <c r="N41" s="50">
        <v>30</v>
      </c>
      <c r="O41" s="50">
        <v>1</v>
      </c>
      <c r="P41" s="50">
        <v>31</v>
      </c>
      <c r="Q41" s="51">
        <v>60</v>
      </c>
      <c r="R41" s="51" t="s">
        <v>735</v>
      </c>
      <c r="S41" s="65" t="s">
        <v>735</v>
      </c>
      <c r="T41" s="43">
        <f t="shared" si="8"/>
        <v>92070</v>
      </c>
      <c r="U41" s="44">
        <f t="shared" si="9"/>
        <v>17494</v>
      </c>
      <c r="V41" s="44">
        <f t="shared" si="10"/>
        <v>74576</v>
      </c>
      <c r="W41" s="45">
        <f t="shared" si="11"/>
        <v>25780</v>
      </c>
      <c r="X41" s="45">
        <f t="shared" si="12"/>
        <v>66290</v>
      </c>
      <c r="Y41" s="46">
        <f t="shared" si="13"/>
        <v>58925</v>
      </c>
      <c r="Z41" s="46">
        <f t="shared" si="14"/>
        <v>33145</v>
      </c>
      <c r="AA41" s="21" t="s">
        <v>1820</v>
      </c>
      <c r="AB41" s="21" t="s">
        <v>1821</v>
      </c>
      <c r="AC41" s="21" t="s">
        <v>1822</v>
      </c>
      <c r="AD41" s="91" t="s">
        <v>1823</v>
      </c>
      <c r="AE41" s="54" t="s">
        <v>425</v>
      </c>
      <c r="AF41" s="54" t="s">
        <v>236</v>
      </c>
      <c r="AG41" s="17" t="str">
        <f t="shared" si="15"/>
        <v>060102</v>
      </c>
      <c r="AH41" s="54" t="s">
        <v>1088</v>
      </c>
      <c r="AI41" s="54" t="s">
        <v>1675</v>
      </c>
    </row>
    <row r="42" spans="1:35" s="42" customFormat="1" ht="33" customHeight="1" x14ac:dyDescent="0.3">
      <c r="A42" s="48">
        <v>39</v>
      </c>
      <c r="B42" s="28" t="s">
        <v>211</v>
      </c>
      <c r="C42" s="77" t="s">
        <v>223</v>
      </c>
      <c r="D42" s="85" t="s">
        <v>1733</v>
      </c>
      <c r="E42" s="85" t="s">
        <v>649</v>
      </c>
      <c r="F42" s="20" t="s">
        <v>1396</v>
      </c>
      <c r="G42" s="21" t="s">
        <v>1620</v>
      </c>
      <c r="H42" s="21"/>
      <c r="I42" s="20" t="s">
        <v>1650</v>
      </c>
      <c r="J42" s="21" t="s">
        <v>2158</v>
      </c>
      <c r="K42" s="72" t="s">
        <v>1897</v>
      </c>
      <c r="L42" s="54" t="s">
        <v>197</v>
      </c>
      <c r="M42" s="17">
        <f>VLOOKUP(AG42,'조정계수 2025.02.01'!A:C,3,0)</f>
        <v>0.7</v>
      </c>
      <c r="N42" s="50">
        <v>30</v>
      </c>
      <c r="O42" s="50">
        <v>1</v>
      </c>
      <c r="P42" s="50">
        <v>31</v>
      </c>
      <c r="Q42" s="51">
        <v>60</v>
      </c>
      <c r="R42" s="51" t="s">
        <v>735</v>
      </c>
      <c r="S42" s="65" t="s">
        <v>735</v>
      </c>
      <c r="T42" s="43">
        <f t="shared" si="8"/>
        <v>92070</v>
      </c>
      <c r="U42" s="44">
        <f t="shared" si="9"/>
        <v>34066</v>
      </c>
      <c r="V42" s="44">
        <f t="shared" si="10"/>
        <v>58004</v>
      </c>
      <c r="W42" s="45">
        <f t="shared" si="11"/>
        <v>40511</v>
      </c>
      <c r="X42" s="45">
        <f t="shared" si="12"/>
        <v>51559</v>
      </c>
      <c r="Y42" s="46">
        <f t="shared" si="13"/>
        <v>66291</v>
      </c>
      <c r="Z42" s="46">
        <f t="shared" si="14"/>
        <v>25779</v>
      </c>
      <c r="AA42" s="21" t="s">
        <v>1824</v>
      </c>
      <c r="AB42" s="21" t="s">
        <v>1825</v>
      </c>
      <c r="AC42" s="21" t="s">
        <v>1826</v>
      </c>
      <c r="AD42" s="91" t="s">
        <v>1827</v>
      </c>
      <c r="AE42" s="54" t="s">
        <v>425</v>
      </c>
      <c r="AF42" s="54" t="s">
        <v>257</v>
      </c>
      <c r="AG42" s="17" t="str">
        <f t="shared" si="15"/>
        <v>020203</v>
      </c>
      <c r="AH42" s="54" t="s">
        <v>1683</v>
      </c>
      <c r="AI42" s="54" t="s">
        <v>1675</v>
      </c>
    </row>
    <row r="43" spans="1:35" s="42" customFormat="1" ht="33" customHeight="1" x14ac:dyDescent="0.3">
      <c r="A43" s="48">
        <v>40</v>
      </c>
      <c r="B43" s="28" t="s">
        <v>211</v>
      </c>
      <c r="C43" s="77" t="s">
        <v>223</v>
      </c>
      <c r="D43" s="85" t="s">
        <v>422</v>
      </c>
      <c r="E43" s="85" t="s">
        <v>208</v>
      </c>
      <c r="F43" s="20" t="s">
        <v>1396</v>
      </c>
      <c r="G43" s="21" t="s">
        <v>1620</v>
      </c>
      <c r="H43" s="21"/>
      <c r="I43" s="20" t="s">
        <v>1651</v>
      </c>
      <c r="J43" s="21" t="s">
        <v>2159</v>
      </c>
      <c r="K43" s="72" t="s">
        <v>1898</v>
      </c>
      <c r="L43" s="54" t="s">
        <v>197</v>
      </c>
      <c r="M43" s="17">
        <f>VLOOKUP(AG43,'조정계수 2025.02.01'!A:C,3,0)</f>
        <v>0.7</v>
      </c>
      <c r="N43" s="50">
        <v>20</v>
      </c>
      <c r="O43" s="50">
        <v>1</v>
      </c>
      <c r="P43" s="50">
        <v>21</v>
      </c>
      <c r="Q43" s="51">
        <v>60</v>
      </c>
      <c r="R43" s="51" t="s">
        <v>735</v>
      </c>
      <c r="S43" s="65" t="s">
        <v>735</v>
      </c>
      <c r="T43" s="43">
        <f t="shared" si="8"/>
        <v>62370</v>
      </c>
      <c r="U43" s="44">
        <f t="shared" si="9"/>
        <v>23077</v>
      </c>
      <c r="V43" s="44">
        <f t="shared" si="10"/>
        <v>39293</v>
      </c>
      <c r="W43" s="45">
        <f t="shared" si="11"/>
        <v>27443</v>
      </c>
      <c r="X43" s="45">
        <f t="shared" si="12"/>
        <v>34927</v>
      </c>
      <c r="Y43" s="46">
        <f t="shared" si="13"/>
        <v>44907</v>
      </c>
      <c r="Z43" s="46">
        <f t="shared" si="14"/>
        <v>17463</v>
      </c>
      <c r="AA43" s="21" t="s">
        <v>1828</v>
      </c>
      <c r="AB43" s="21" t="s">
        <v>1829</v>
      </c>
      <c r="AC43" s="21" t="s">
        <v>1830</v>
      </c>
      <c r="AD43" s="91" t="s">
        <v>1831</v>
      </c>
      <c r="AE43" s="54" t="s">
        <v>426</v>
      </c>
      <c r="AF43" s="54" t="s">
        <v>258</v>
      </c>
      <c r="AG43" s="17" t="str">
        <f t="shared" si="15"/>
        <v>020101</v>
      </c>
      <c r="AH43" s="54" t="s">
        <v>1120</v>
      </c>
      <c r="AI43" s="54" t="s">
        <v>1675</v>
      </c>
    </row>
    <row r="44" spans="1:35" s="42" customFormat="1" ht="33" customHeight="1" x14ac:dyDescent="0.3">
      <c r="A44" s="48">
        <v>41</v>
      </c>
      <c r="B44" s="28" t="s">
        <v>211</v>
      </c>
      <c r="C44" s="77" t="s">
        <v>223</v>
      </c>
      <c r="D44" s="85" t="s">
        <v>810</v>
      </c>
      <c r="E44" s="85" t="s">
        <v>1566</v>
      </c>
      <c r="F44" s="20" t="s">
        <v>1396</v>
      </c>
      <c r="G44" s="21" t="s">
        <v>1620</v>
      </c>
      <c r="H44" s="21"/>
      <c r="I44" s="20" t="s">
        <v>1652</v>
      </c>
      <c r="J44" s="21" t="s">
        <v>2160</v>
      </c>
      <c r="K44" s="72" t="s">
        <v>1670</v>
      </c>
      <c r="L44" s="54" t="s">
        <v>197</v>
      </c>
      <c r="M44" s="17">
        <f>VLOOKUP(AG44,'조정계수 2025.02.01'!A:C,3,0)</f>
        <v>0.8</v>
      </c>
      <c r="N44" s="50">
        <v>8</v>
      </c>
      <c r="O44" s="50">
        <v>0</v>
      </c>
      <c r="P44" s="50">
        <v>8</v>
      </c>
      <c r="Q44" s="51">
        <v>60</v>
      </c>
      <c r="R44" s="51" t="s">
        <v>735</v>
      </c>
      <c r="S44" s="65" t="s">
        <v>735</v>
      </c>
      <c r="T44" s="43">
        <f t="shared" si="8"/>
        <v>23760</v>
      </c>
      <c r="U44" s="44">
        <f t="shared" si="9"/>
        <v>6653</v>
      </c>
      <c r="V44" s="44">
        <f t="shared" si="10"/>
        <v>17107</v>
      </c>
      <c r="W44" s="45">
        <f t="shared" si="11"/>
        <v>8554</v>
      </c>
      <c r="X44" s="45">
        <f t="shared" si="12"/>
        <v>15206</v>
      </c>
      <c r="Y44" s="46">
        <f t="shared" si="13"/>
        <v>16157</v>
      </c>
      <c r="Z44" s="46">
        <f t="shared" si="14"/>
        <v>7603</v>
      </c>
      <c r="AA44" s="21" t="s">
        <v>1832</v>
      </c>
      <c r="AB44" s="21" t="s">
        <v>1833</v>
      </c>
      <c r="AC44" s="21" t="s">
        <v>1834</v>
      </c>
      <c r="AD44" s="91" t="s">
        <v>1835</v>
      </c>
      <c r="AE44" s="54" t="s">
        <v>425</v>
      </c>
      <c r="AF44" s="54" t="s">
        <v>1689</v>
      </c>
      <c r="AG44" s="17" t="str">
        <f t="shared" si="15"/>
        <v>200102</v>
      </c>
      <c r="AH44" s="54" t="s">
        <v>1684</v>
      </c>
      <c r="AI44" s="54" t="s">
        <v>1675</v>
      </c>
    </row>
    <row r="45" spans="1:35" s="42" customFormat="1" ht="33" customHeight="1" x14ac:dyDescent="0.3">
      <c r="A45" s="48">
        <v>42</v>
      </c>
      <c r="B45" s="28" t="s">
        <v>211</v>
      </c>
      <c r="C45" s="77" t="s">
        <v>223</v>
      </c>
      <c r="D45" s="85" t="s">
        <v>422</v>
      </c>
      <c r="E45" s="85" t="s">
        <v>208</v>
      </c>
      <c r="F45" s="20" t="s">
        <v>1396</v>
      </c>
      <c r="G45" s="21" t="s">
        <v>1620</v>
      </c>
      <c r="H45" s="21"/>
      <c r="I45" s="20" t="s">
        <v>1653</v>
      </c>
      <c r="J45" s="21" t="s">
        <v>2161</v>
      </c>
      <c r="K45" s="72" t="s">
        <v>1671</v>
      </c>
      <c r="L45" s="54" t="s">
        <v>197</v>
      </c>
      <c r="M45" s="17">
        <f>VLOOKUP(AG45,'조정계수 2025.02.01'!A:C,3,0)</f>
        <v>0.7</v>
      </c>
      <c r="N45" s="50">
        <v>16</v>
      </c>
      <c r="O45" s="50">
        <v>1</v>
      </c>
      <c r="P45" s="50">
        <v>17</v>
      </c>
      <c r="Q45" s="51">
        <v>60</v>
      </c>
      <c r="R45" s="51" t="s">
        <v>735</v>
      </c>
      <c r="S45" s="65" t="s">
        <v>735</v>
      </c>
      <c r="T45" s="43">
        <f t="shared" si="8"/>
        <v>50490</v>
      </c>
      <c r="U45" s="44">
        <f t="shared" si="9"/>
        <v>18682</v>
      </c>
      <c r="V45" s="44">
        <f t="shared" si="10"/>
        <v>31808</v>
      </c>
      <c r="W45" s="45">
        <f t="shared" si="11"/>
        <v>22216</v>
      </c>
      <c r="X45" s="45">
        <f t="shared" si="12"/>
        <v>28274</v>
      </c>
      <c r="Y45" s="46">
        <f t="shared" si="13"/>
        <v>36353</v>
      </c>
      <c r="Z45" s="46">
        <f t="shared" si="14"/>
        <v>14137</v>
      </c>
      <c r="AA45" s="21" t="s">
        <v>1836</v>
      </c>
      <c r="AB45" s="21" t="s">
        <v>1837</v>
      </c>
      <c r="AC45" s="21" t="s">
        <v>1838</v>
      </c>
      <c r="AD45" s="91" t="s">
        <v>1839</v>
      </c>
      <c r="AE45" s="54" t="s">
        <v>426</v>
      </c>
      <c r="AF45" s="54" t="s">
        <v>258</v>
      </c>
      <c r="AG45" s="17" t="str">
        <f t="shared" si="15"/>
        <v>020101</v>
      </c>
      <c r="AH45" s="54" t="s">
        <v>1120</v>
      </c>
      <c r="AI45" s="54" t="s">
        <v>1675</v>
      </c>
    </row>
    <row r="46" spans="1:35" s="42" customFormat="1" ht="33" customHeight="1" x14ac:dyDescent="0.3">
      <c r="A46" s="48">
        <v>43</v>
      </c>
      <c r="B46" s="28" t="s">
        <v>211</v>
      </c>
      <c r="C46" s="77" t="s">
        <v>223</v>
      </c>
      <c r="D46" s="85" t="s">
        <v>1733</v>
      </c>
      <c r="E46" s="85" t="s">
        <v>1734</v>
      </c>
      <c r="F46" s="20" t="s">
        <v>1396</v>
      </c>
      <c r="G46" s="21" t="s">
        <v>1620</v>
      </c>
      <c r="H46" s="21"/>
      <c r="I46" s="20" t="s">
        <v>1654</v>
      </c>
      <c r="J46" s="21" t="s">
        <v>2162</v>
      </c>
      <c r="K46" s="72" t="s">
        <v>1899</v>
      </c>
      <c r="L46" s="54" t="s">
        <v>197</v>
      </c>
      <c r="M46" s="17">
        <f>VLOOKUP(AG46,'조정계수 2025.02.01'!A:C,3,0)</f>
        <v>0.9</v>
      </c>
      <c r="N46" s="50">
        <v>16</v>
      </c>
      <c r="O46" s="50">
        <v>1</v>
      </c>
      <c r="P46" s="50">
        <v>17</v>
      </c>
      <c r="Q46" s="51">
        <v>60</v>
      </c>
      <c r="R46" s="51" t="s">
        <v>735</v>
      </c>
      <c r="S46" s="65" t="s">
        <v>735</v>
      </c>
      <c r="T46" s="43">
        <f t="shared" si="8"/>
        <v>50490</v>
      </c>
      <c r="U46" s="44">
        <f t="shared" si="9"/>
        <v>9594</v>
      </c>
      <c r="V46" s="44">
        <f t="shared" si="10"/>
        <v>40896</v>
      </c>
      <c r="W46" s="45">
        <f t="shared" si="11"/>
        <v>14138</v>
      </c>
      <c r="X46" s="45">
        <f t="shared" si="12"/>
        <v>36352</v>
      </c>
      <c r="Y46" s="46">
        <f t="shared" si="13"/>
        <v>32314</v>
      </c>
      <c r="Z46" s="46">
        <f t="shared" si="14"/>
        <v>18176</v>
      </c>
      <c r="AA46" s="21" t="s">
        <v>1840</v>
      </c>
      <c r="AB46" s="21" t="s">
        <v>1841</v>
      </c>
      <c r="AC46" s="21" t="s">
        <v>1842</v>
      </c>
      <c r="AD46" s="91" t="s">
        <v>1843</v>
      </c>
      <c r="AE46" s="54" t="s">
        <v>426</v>
      </c>
      <c r="AF46" s="54" t="s">
        <v>1692</v>
      </c>
      <c r="AG46" s="17" t="str">
        <f t="shared" si="15"/>
        <v>020202</v>
      </c>
      <c r="AH46" s="54" t="s">
        <v>1681</v>
      </c>
      <c r="AI46" s="54" t="s">
        <v>1675</v>
      </c>
    </row>
    <row r="47" spans="1:35" s="42" customFormat="1" ht="33" customHeight="1" x14ac:dyDescent="0.3">
      <c r="A47" s="48">
        <v>44</v>
      </c>
      <c r="B47" s="28" t="s">
        <v>211</v>
      </c>
      <c r="C47" s="77" t="s">
        <v>223</v>
      </c>
      <c r="D47" s="85" t="s">
        <v>213</v>
      </c>
      <c r="E47" s="85" t="s">
        <v>1735</v>
      </c>
      <c r="F47" s="20" t="s">
        <v>1396</v>
      </c>
      <c r="G47" s="21" t="s">
        <v>1620</v>
      </c>
      <c r="H47" s="21"/>
      <c r="I47" s="20" t="s">
        <v>1655</v>
      </c>
      <c r="J47" s="21" t="s">
        <v>2163</v>
      </c>
      <c r="K47" s="72" t="s">
        <v>1900</v>
      </c>
      <c r="L47" s="54" t="s">
        <v>197</v>
      </c>
      <c r="M47" s="17">
        <f>VLOOKUP(AG47,'조정계수 2025.02.01'!A:C,3,0)</f>
        <v>0.7</v>
      </c>
      <c r="N47" s="50">
        <v>10</v>
      </c>
      <c r="O47" s="50">
        <v>1</v>
      </c>
      <c r="P47" s="50">
        <v>11</v>
      </c>
      <c r="Q47" s="51">
        <v>60</v>
      </c>
      <c r="R47" s="51" t="s">
        <v>735</v>
      </c>
      <c r="S47" s="65" t="s">
        <v>735</v>
      </c>
      <c r="T47" s="43">
        <f t="shared" si="8"/>
        <v>32670</v>
      </c>
      <c r="U47" s="44">
        <f t="shared" si="9"/>
        <v>12088</v>
      </c>
      <c r="V47" s="44">
        <f t="shared" si="10"/>
        <v>20582</v>
      </c>
      <c r="W47" s="45">
        <f t="shared" si="11"/>
        <v>14375</v>
      </c>
      <c r="X47" s="45">
        <f t="shared" si="12"/>
        <v>18295</v>
      </c>
      <c r="Y47" s="46">
        <f t="shared" si="13"/>
        <v>23523</v>
      </c>
      <c r="Z47" s="46">
        <f t="shared" si="14"/>
        <v>9147</v>
      </c>
      <c r="AA47" s="21" t="s">
        <v>1844</v>
      </c>
      <c r="AB47" s="21" t="s">
        <v>1845</v>
      </c>
      <c r="AC47" s="21" t="s">
        <v>1846</v>
      </c>
      <c r="AD47" s="91" t="s">
        <v>1847</v>
      </c>
      <c r="AE47" s="54" t="s">
        <v>425</v>
      </c>
      <c r="AF47" s="54" t="s">
        <v>257</v>
      </c>
      <c r="AG47" s="17" t="str">
        <f t="shared" si="15"/>
        <v>020203</v>
      </c>
      <c r="AH47" s="54" t="s">
        <v>1683</v>
      </c>
      <c r="AI47" s="54" t="s">
        <v>1675</v>
      </c>
    </row>
    <row r="48" spans="1:35" s="42" customFormat="1" ht="33" customHeight="1" x14ac:dyDescent="0.3">
      <c r="A48" s="48">
        <v>45</v>
      </c>
      <c r="B48" s="28" t="s">
        <v>211</v>
      </c>
      <c r="C48" s="77" t="s">
        <v>223</v>
      </c>
      <c r="D48" s="85" t="s">
        <v>1733</v>
      </c>
      <c r="E48" s="85" t="s">
        <v>1735</v>
      </c>
      <c r="F48" s="20" t="s">
        <v>1396</v>
      </c>
      <c r="G48" s="21" t="s">
        <v>1620</v>
      </c>
      <c r="H48" s="21"/>
      <c r="I48" s="20" t="s">
        <v>1656</v>
      </c>
      <c r="J48" s="21" t="s">
        <v>2164</v>
      </c>
      <c r="K48" s="72" t="s">
        <v>1901</v>
      </c>
      <c r="L48" s="54" t="s">
        <v>197</v>
      </c>
      <c r="M48" s="17">
        <f>VLOOKUP(AG48,'조정계수 2025.02.01'!A:C,3,0)</f>
        <v>0.7</v>
      </c>
      <c r="N48" s="50">
        <v>10</v>
      </c>
      <c r="O48" s="50">
        <v>1</v>
      </c>
      <c r="P48" s="50">
        <v>11</v>
      </c>
      <c r="Q48" s="51">
        <v>60</v>
      </c>
      <c r="R48" s="51" t="s">
        <v>735</v>
      </c>
      <c r="S48" s="65" t="s">
        <v>735</v>
      </c>
      <c r="T48" s="43">
        <f t="shared" si="8"/>
        <v>32670</v>
      </c>
      <c r="U48" s="44">
        <f t="shared" si="9"/>
        <v>12088</v>
      </c>
      <c r="V48" s="44">
        <f t="shared" si="10"/>
        <v>20582</v>
      </c>
      <c r="W48" s="45">
        <f t="shared" si="11"/>
        <v>14375</v>
      </c>
      <c r="X48" s="45">
        <f t="shared" si="12"/>
        <v>18295</v>
      </c>
      <c r="Y48" s="46">
        <f t="shared" si="13"/>
        <v>23523</v>
      </c>
      <c r="Z48" s="46">
        <f t="shared" si="14"/>
        <v>9147</v>
      </c>
      <c r="AA48" s="21" t="s">
        <v>1848</v>
      </c>
      <c r="AB48" s="21" t="s">
        <v>1849</v>
      </c>
      <c r="AC48" s="21" t="s">
        <v>1850</v>
      </c>
      <c r="AD48" s="91" t="s">
        <v>1851</v>
      </c>
      <c r="AE48" s="54" t="s">
        <v>425</v>
      </c>
      <c r="AF48" s="54" t="s">
        <v>257</v>
      </c>
      <c r="AG48" s="17" t="str">
        <f t="shared" si="15"/>
        <v>020203</v>
      </c>
      <c r="AH48" s="54" t="s">
        <v>1683</v>
      </c>
      <c r="AI48" s="54" t="s">
        <v>1675</v>
      </c>
    </row>
    <row r="49" spans="1:35" s="42" customFormat="1" ht="33" customHeight="1" x14ac:dyDescent="0.3">
      <c r="A49" s="48">
        <v>46</v>
      </c>
      <c r="B49" s="28" t="s">
        <v>211</v>
      </c>
      <c r="C49" s="77" t="s">
        <v>223</v>
      </c>
      <c r="D49" s="85" t="s">
        <v>422</v>
      </c>
      <c r="E49" s="85" t="s">
        <v>1736</v>
      </c>
      <c r="F49" s="20" t="s">
        <v>1396</v>
      </c>
      <c r="G49" s="21" t="s">
        <v>1620</v>
      </c>
      <c r="H49" s="21"/>
      <c r="I49" s="20" t="s">
        <v>1657</v>
      </c>
      <c r="J49" s="21" t="s">
        <v>2165</v>
      </c>
      <c r="K49" s="72" t="s">
        <v>1672</v>
      </c>
      <c r="L49" s="54" t="s">
        <v>197</v>
      </c>
      <c r="M49" s="17">
        <f>VLOOKUP(AG49,'조정계수 2025.02.01'!A:C,3,0)</f>
        <v>0.7</v>
      </c>
      <c r="N49" s="50">
        <v>16</v>
      </c>
      <c r="O49" s="50">
        <v>1</v>
      </c>
      <c r="P49" s="50">
        <v>17</v>
      </c>
      <c r="Q49" s="51">
        <v>60</v>
      </c>
      <c r="R49" s="51" t="s">
        <v>735</v>
      </c>
      <c r="S49" s="65" t="s">
        <v>735</v>
      </c>
      <c r="T49" s="43">
        <f t="shared" si="8"/>
        <v>50490</v>
      </c>
      <c r="U49" s="44">
        <f t="shared" si="9"/>
        <v>18682</v>
      </c>
      <c r="V49" s="44">
        <f t="shared" si="10"/>
        <v>31808</v>
      </c>
      <c r="W49" s="45">
        <f t="shared" si="11"/>
        <v>22216</v>
      </c>
      <c r="X49" s="45">
        <f t="shared" si="12"/>
        <v>28274</v>
      </c>
      <c r="Y49" s="46">
        <f t="shared" si="13"/>
        <v>36353</v>
      </c>
      <c r="Z49" s="46">
        <f t="shared" si="14"/>
        <v>14137</v>
      </c>
      <c r="AA49" s="21" t="s">
        <v>1852</v>
      </c>
      <c r="AB49" s="21" t="s">
        <v>1853</v>
      </c>
      <c r="AC49" s="21" t="s">
        <v>1854</v>
      </c>
      <c r="AD49" s="91" t="s">
        <v>1855</v>
      </c>
      <c r="AE49" s="54" t="s">
        <v>425</v>
      </c>
      <c r="AF49" s="54" t="s">
        <v>257</v>
      </c>
      <c r="AG49" s="17" t="str">
        <f t="shared" si="15"/>
        <v>020203</v>
      </c>
      <c r="AH49" s="54" t="s">
        <v>1685</v>
      </c>
      <c r="AI49" s="54" t="s">
        <v>1675</v>
      </c>
    </row>
    <row r="50" spans="1:35" s="42" customFormat="1" ht="33" customHeight="1" x14ac:dyDescent="0.3">
      <c r="A50" s="48">
        <v>47</v>
      </c>
      <c r="B50" s="28" t="s">
        <v>211</v>
      </c>
      <c r="C50" s="77" t="s">
        <v>223</v>
      </c>
      <c r="D50" s="85" t="s">
        <v>1730</v>
      </c>
      <c r="E50" s="85" t="s">
        <v>1737</v>
      </c>
      <c r="F50" s="20" t="s">
        <v>1396</v>
      </c>
      <c r="G50" s="21" t="s">
        <v>1620</v>
      </c>
      <c r="H50" s="21"/>
      <c r="I50" s="20" t="s">
        <v>1658</v>
      </c>
      <c r="J50" s="21" t="s">
        <v>2166</v>
      </c>
      <c r="K50" s="72" t="s">
        <v>1673</v>
      </c>
      <c r="L50" s="54" t="s">
        <v>197</v>
      </c>
      <c r="M50" s="17">
        <f>VLOOKUP(AG50,'조정계수 2025.02.01'!A:C,3,0)</f>
        <v>0.7</v>
      </c>
      <c r="N50" s="50">
        <v>30</v>
      </c>
      <c r="O50" s="50">
        <v>1</v>
      </c>
      <c r="P50" s="50">
        <v>31</v>
      </c>
      <c r="Q50" s="51">
        <v>60</v>
      </c>
      <c r="R50" s="51" t="s">
        <v>735</v>
      </c>
      <c r="S50" s="65" t="s">
        <v>735</v>
      </c>
      <c r="T50" s="43">
        <f t="shared" si="8"/>
        <v>92070</v>
      </c>
      <c r="U50" s="44">
        <f t="shared" si="9"/>
        <v>34066</v>
      </c>
      <c r="V50" s="44">
        <f t="shared" si="10"/>
        <v>58004</v>
      </c>
      <c r="W50" s="45">
        <f t="shared" si="11"/>
        <v>40511</v>
      </c>
      <c r="X50" s="45">
        <f t="shared" si="12"/>
        <v>51559</v>
      </c>
      <c r="Y50" s="46">
        <f t="shared" si="13"/>
        <v>66291</v>
      </c>
      <c r="Z50" s="46">
        <f t="shared" si="14"/>
        <v>25779</v>
      </c>
      <c r="AA50" s="21" t="s">
        <v>1856</v>
      </c>
      <c r="AB50" s="21" t="s">
        <v>1857</v>
      </c>
      <c r="AC50" s="21" t="s">
        <v>1858</v>
      </c>
      <c r="AD50" s="91" t="s">
        <v>1859</v>
      </c>
      <c r="AE50" s="54" t="s">
        <v>426</v>
      </c>
      <c r="AF50" s="54" t="s">
        <v>1158</v>
      </c>
      <c r="AG50" s="17" t="str">
        <f t="shared" si="15"/>
        <v>200101</v>
      </c>
      <c r="AH50" s="54" t="s">
        <v>1120</v>
      </c>
      <c r="AI50" s="54" t="s">
        <v>1675</v>
      </c>
    </row>
    <row r="51" spans="1:35" s="42" customFormat="1" ht="33" customHeight="1" x14ac:dyDescent="0.3">
      <c r="A51" s="48">
        <v>48</v>
      </c>
      <c r="B51" s="28" t="s">
        <v>211</v>
      </c>
      <c r="C51" s="77" t="s">
        <v>208</v>
      </c>
      <c r="D51" s="85" t="s">
        <v>418</v>
      </c>
      <c r="E51" s="85" t="s">
        <v>202</v>
      </c>
      <c r="F51" s="20" t="s">
        <v>1396</v>
      </c>
      <c r="G51" s="21" t="s">
        <v>1620</v>
      </c>
      <c r="H51" s="21"/>
      <c r="I51" s="20" t="s">
        <v>1659</v>
      </c>
      <c r="J51" s="21" t="s">
        <v>2167</v>
      </c>
      <c r="K51" s="72" t="s">
        <v>1902</v>
      </c>
      <c r="L51" s="54" t="s">
        <v>197</v>
      </c>
      <c r="M51" s="17">
        <f>VLOOKUP(AG51,'조정계수 2025.02.01'!A:C,3,0)</f>
        <v>0.7</v>
      </c>
      <c r="N51" s="50">
        <v>40</v>
      </c>
      <c r="O51" s="50">
        <v>0</v>
      </c>
      <c r="P51" s="50">
        <v>40</v>
      </c>
      <c r="Q51" s="51">
        <v>60</v>
      </c>
      <c r="R51" s="51" t="s">
        <v>735</v>
      </c>
      <c r="S51" s="65" t="s">
        <v>735</v>
      </c>
      <c r="T51" s="43">
        <f t="shared" si="8"/>
        <v>118800</v>
      </c>
      <c r="U51" s="44">
        <f t="shared" si="9"/>
        <v>43956</v>
      </c>
      <c r="V51" s="44">
        <f t="shared" si="10"/>
        <v>74844</v>
      </c>
      <c r="W51" s="45">
        <f t="shared" si="11"/>
        <v>52272</v>
      </c>
      <c r="X51" s="45">
        <f t="shared" si="12"/>
        <v>66528</v>
      </c>
      <c r="Y51" s="46">
        <f t="shared" si="13"/>
        <v>85536</v>
      </c>
      <c r="Z51" s="46">
        <f t="shared" si="14"/>
        <v>33264</v>
      </c>
      <c r="AA51" s="21" t="s">
        <v>1860</v>
      </c>
      <c r="AB51" s="21" t="s">
        <v>1861</v>
      </c>
      <c r="AC51" s="21" t="s">
        <v>1862</v>
      </c>
      <c r="AD51" s="91" t="s">
        <v>1863</v>
      </c>
      <c r="AE51" s="54" t="s">
        <v>426</v>
      </c>
      <c r="AF51" s="54" t="s">
        <v>1158</v>
      </c>
      <c r="AG51" s="17" t="str">
        <f t="shared" si="15"/>
        <v>200101</v>
      </c>
      <c r="AH51" s="54" t="s">
        <v>1084</v>
      </c>
      <c r="AI51" s="54" t="s">
        <v>1675</v>
      </c>
    </row>
    <row r="52" spans="1:35" s="42" customFormat="1" ht="33" customHeight="1" x14ac:dyDescent="0.3">
      <c r="A52" s="48">
        <v>49</v>
      </c>
      <c r="B52" s="28" t="s">
        <v>211</v>
      </c>
      <c r="C52" s="77" t="s">
        <v>223</v>
      </c>
      <c r="D52" s="85" t="s">
        <v>182</v>
      </c>
      <c r="E52" s="85" t="s">
        <v>182</v>
      </c>
      <c r="F52" s="79" t="str">
        <f>IF(MID(I52,16,2)="J1","일반직무유사",IF(MID(I52,16,2)="R0","직무법정",IF(MID(I52,16,2)="A4","NCS과정",IF(MID(I52,16,2)="F0","외국어과정","일반직무"))))</f>
        <v>직무법정</v>
      </c>
      <c r="G52" s="21" t="s">
        <v>1620</v>
      </c>
      <c r="H52" s="21"/>
      <c r="I52" s="20" t="s">
        <v>1660</v>
      </c>
      <c r="J52" s="21" t="s">
        <v>2168</v>
      </c>
      <c r="K52" s="72" t="s">
        <v>1903</v>
      </c>
      <c r="L52" s="54" t="s">
        <v>197</v>
      </c>
      <c r="M52" s="17">
        <f>VLOOKUP(AG52,'조정계수 2025.02.01'!A:C,3,0)</f>
        <v>0.9</v>
      </c>
      <c r="N52" s="50">
        <v>24</v>
      </c>
      <c r="O52" s="50">
        <v>1</v>
      </c>
      <c r="P52" s="50">
        <v>25</v>
      </c>
      <c r="Q52" s="51">
        <v>60</v>
      </c>
      <c r="R52" s="51" t="s">
        <v>735</v>
      </c>
      <c r="S52" s="65" t="s">
        <v>735</v>
      </c>
      <c r="T52" s="43">
        <f t="shared" si="8"/>
        <v>74250</v>
      </c>
      <c r="U52" s="44">
        <f t="shared" si="9"/>
        <v>40838</v>
      </c>
      <c r="V52" s="44">
        <f t="shared" si="10"/>
        <v>33412</v>
      </c>
      <c r="W52" s="45">
        <f t="shared" si="11"/>
        <v>47520</v>
      </c>
      <c r="X52" s="45">
        <f t="shared" si="12"/>
        <v>26730</v>
      </c>
      <c r="Y52" s="46">
        <f t="shared" si="13"/>
        <v>60885</v>
      </c>
      <c r="Z52" s="46">
        <f t="shared" si="14"/>
        <v>13365</v>
      </c>
      <c r="AA52" s="21" t="s">
        <v>1864</v>
      </c>
      <c r="AB52" s="21" t="s">
        <v>1294</v>
      </c>
      <c r="AC52" s="21" t="s">
        <v>1865</v>
      </c>
      <c r="AD52" s="91" t="s">
        <v>1866</v>
      </c>
      <c r="AE52" s="54" t="s">
        <v>426</v>
      </c>
      <c r="AF52" s="54" t="s">
        <v>240</v>
      </c>
      <c r="AG52" s="17" t="str">
        <f t="shared" si="15"/>
        <v>060102</v>
      </c>
      <c r="AH52" s="54" t="s">
        <v>1088</v>
      </c>
      <c r="AI52" s="54" t="s">
        <v>1675</v>
      </c>
    </row>
    <row r="53" spans="1:35" s="42" customFormat="1" ht="33" customHeight="1" x14ac:dyDescent="0.3">
      <c r="A53" s="48">
        <v>50</v>
      </c>
      <c r="B53" s="28" t="s">
        <v>211</v>
      </c>
      <c r="C53" s="77" t="s">
        <v>223</v>
      </c>
      <c r="D53" s="85" t="s">
        <v>422</v>
      </c>
      <c r="E53" s="85" t="s">
        <v>208</v>
      </c>
      <c r="F53" s="20" t="s">
        <v>1396</v>
      </c>
      <c r="G53" s="21" t="s">
        <v>1620</v>
      </c>
      <c r="H53" s="21"/>
      <c r="I53" s="20" t="s">
        <v>1661</v>
      </c>
      <c r="J53" s="21" t="s">
        <v>2169</v>
      </c>
      <c r="K53" s="72" t="s">
        <v>1904</v>
      </c>
      <c r="L53" s="54" t="s">
        <v>197</v>
      </c>
      <c r="M53" s="17">
        <f>VLOOKUP(AG53,'조정계수 2025.02.01'!A:C,3,0)</f>
        <v>0.7</v>
      </c>
      <c r="N53" s="50">
        <v>12</v>
      </c>
      <c r="O53" s="50">
        <v>1</v>
      </c>
      <c r="P53" s="50">
        <v>13</v>
      </c>
      <c r="Q53" s="51">
        <v>60</v>
      </c>
      <c r="R53" s="51" t="s">
        <v>735</v>
      </c>
      <c r="S53" s="65" t="s">
        <v>735</v>
      </c>
      <c r="T53" s="43">
        <f t="shared" si="8"/>
        <v>38610</v>
      </c>
      <c r="U53" s="44">
        <f t="shared" si="9"/>
        <v>14286</v>
      </c>
      <c r="V53" s="44">
        <f t="shared" si="10"/>
        <v>24324</v>
      </c>
      <c r="W53" s="45">
        <f t="shared" si="11"/>
        <v>16989</v>
      </c>
      <c r="X53" s="45">
        <f t="shared" si="12"/>
        <v>21621</v>
      </c>
      <c r="Y53" s="46">
        <f t="shared" si="13"/>
        <v>27800</v>
      </c>
      <c r="Z53" s="46">
        <f t="shared" si="14"/>
        <v>10810</v>
      </c>
      <c r="AA53" s="21" t="s">
        <v>1867</v>
      </c>
      <c r="AB53" s="21" t="s">
        <v>1868</v>
      </c>
      <c r="AC53" s="21" t="s">
        <v>1869</v>
      </c>
      <c r="AD53" s="91" t="s">
        <v>1870</v>
      </c>
      <c r="AE53" s="54" t="s">
        <v>426</v>
      </c>
      <c r="AF53" s="54" t="s">
        <v>234</v>
      </c>
      <c r="AG53" s="17" t="str">
        <f t="shared" si="15"/>
        <v>200101</v>
      </c>
      <c r="AH53" s="54" t="s">
        <v>1165</v>
      </c>
      <c r="AI53" s="54" t="s">
        <v>1675</v>
      </c>
    </row>
    <row r="54" spans="1:35" s="42" customFormat="1" ht="33" customHeight="1" x14ac:dyDescent="0.3">
      <c r="A54" s="48">
        <v>51</v>
      </c>
      <c r="B54" s="28" t="s">
        <v>211</v>
      </c>
      <c r="C54" s="77" t="s">
        <v>223</v>
      </c>
      <c r="D54" s="85" t="s">
        <v>437</v>
      </c>
      <c r="E54" s="85" t="s">
        <v>776</v>
      </c>
      <c r="F54" s="20" t="s">
        <v>1396</v>
      </c>
      <c r="G54" s="21" t="s">
        <v>1620</v>
      </c>
      <c r="H54" s="21"/>
      <c r="I54" s="20" t="s">
        <v>1662</v>
      </c>
      <c r="J54" s="21" t="s">
        <v>2170</v>
      </c>
      <c r="K54" s="72" t="s">
        <v>1905</v>
      </c>
      <c r="L54" s="54" t="s">
        <v>197</v>
      </c>
      <c r="M54" s="17">
        <v>1</v>
      </c>
      <c r="N54" s="50">
        <v>16</v>
      </c>
      <c r="O54" s="50">
        <v>1</v>
      </c>
      <c r="P54" s="50">
        <v>17</v>
      </c>
      <c r="Q54" s="51">
        <v>60</v>
      </c>
      <c r="R54" s="51" t="s">
        <v>735</v>
      </c>
      <c r="S54" s="65" t="s">
        <v>735</v>
      </c>
      <c r="T54" s="43">
        <f t="shared" si="8"/>
        <v>50490</v>
      </c>
      <c r="U54" s="44">
        <f t="shared" si="9"/>
        <v>5049</v>
      </c>
      <c r="V54" s="44">
        <f t="shared" si="10"/>
        <v>45441</v>
      </c>
      <c r="W54" s="45">
        <f t="shared" si="11"/>
        <v>10098</v>
      </c>
      <c r="X54" s="45">
        <f t="shared" si="12"/>
        <v>40392</v>
      </c>
      <c r="Y54" s="46">
        <f t="shared" si="13"/>
        <v>30294</v>
      </c>
      <c r="Z54" s="46">
        <f t="shared" si="14"/>
        <v>20196</v>
      </c>
      <c r="AA54" s="21" t="s">
        <v>1871</v>
      </c>
      <c r="AB54" s="21" t="s">
        <v>1872</v>
      </c>
      <c r="AC54" s="21" t="s">
        <v>1873</v>
      </c>
      <c r="AD54" s="91" t="s">
        <v>1874</v>
      </c>
      <c r="AE54" s="54" t="s">
        <v>426</v>
      </c>
      <c r="AF54" s="54" t="s">
        <v>253</v>
      </c>
      <c r="AG54" s="17" t="str">
        <f t="shared" si="15"/>
        <v>100302</v>
      </c>
      <c r="AH54" s="54" t="s">
        <v>1686</v>
      </c>
      <c r="AI54" s="54" t="s">
        <v>1675</v>
      </c>
    </row>
    <row r="55" spans="1:35" s="42" customFormat="1" ht="33" customHeight="1" x14ac:dyDescent="0.3">
      <c r="A55" s="48">
        <v>52</v>
      </c>
      <c r="B55" s="28" t="s">
        <v>211</v>
      </c>
      <c r="C55" s="77" t="s">
        <v>208</v>
      </c>
      <c r="D55" s="85" t="s">
        <v>418</v>
      </c>
      <c r="E55" s="85" t="s">
        <v>202</v>
      </c>
      <c r="F55" s="20" t="s">
        <v>1397</v>
      </c>
      <c r="G55" s="21" t="s">
        <v>1620</v>
      </c>
      <c r="H55" s="21"/>
      <c r="I55" s="20" t="s">
        <v>1663</v>
      </c>
      <c r="J55" s="21" t="s">
        <v>2171</v>
      </c>
      <c r="K55" s="72" t="s">
        <v>1674</v>
      </c>
      <c r="L55" s="54" t="s">
        <v>197</v>
      </c>
      <c r="M55" s="17">
        <v>1</v>
      </c>
      <c r="N55" s="50">
        <v>20</v>
      </c>
      <c r="O55" s="50">
        <v>1</v>
      </c>
      <c r="P55" s="50">
        <v>21</v>
      </c>
      <c r="Q55" s="51">
        <v>60</v>
      </c>
      <c r="R55" s="51" t="s">
        <v>735</v>
      </c>
      <c r="S55" s="65" t="s">
        <v>735</v>
      </c>
      <c r="T55" s="43">
        <f t="shared" si="8"/>
        <v>62370</v>
      </c>
      <c r="U55" s="44">
        <f t="shared" si="9"/>
        <v>6237</v>
      </c>
      <c r="V55" s="44">
        <f t="shared" si="10"/>
        <v>56133</v>
      </c>
      <c r="W55" s="45">
        <f t="shared" si="11"/>
        <v>12474</v>
      </c>
      <c r="X55" s="45">
        <f t="shared" si="12"/>
        <v>49896</v>
      </c>
      <c r="Y55" s="46">
        <f t="shared" si="13"/>
        <v>37422</v>
      </c>
      <c r="Z55" s="46">
        <f t="shared" si="14"/>
        <v>24948</v>
      </c>
      <c r="AA55" s="21" t="s">
        <v>1875</v>
      </c>
      <c r="AB55" s="21" t="s">
        <v>1593</v>
      </c>
      <c r="AC55" s="21" t="s">
        <v>1876</v>
      </c>
      <c r="AD55" s="91" t="s">
        <v>1877</v>
      </c>
      <c r="AE55" s="54" t="s">
        <v>425</v>
      </c>
      <c r="AF55" s="54" t="s">
        <v>996</v>
      </c>
      <c r="AG55" s="17" t="str">
        <f t="shared" si="15"/>
        <v>200203</v>
      </c>
      <c r="AH55" s="54" t="s">
        <v>1430</v>
      </c>
      <c r="AI55" s="54" t="s">
        <v>1675</v>
      </c>
    </row>
    <row r="56" spans="1:35" s="42" customFormat="1" ht="33" customHeight="1" x14ac:dyDescent="0.3">
      <c r="A56" s="48">
        <v>53</v>
      </c>
      <c r="B56" s="28" t="s">
        <v>211</v>
      </c>
      <c r="C56" s="77" t="s">
        <v>223</v>
      </c>
      <c r="D56" s="85" t="s">
        <v>458</v>
      </c>
      <c r="E56" s="85" t="s">
        <v>469</v>
      </c>
      <c r="F56" s="20" t="s">
        <v>1396</v>
      </c>
      <c r="G56" s="21" t="s">
        <v>1620</v>
      </c>
      <c r="H56" s="21"/>
      <c r="I56" s="20" t="s">
        <v>1664</v>
      </c>
      <c r="J56" s="21" t="s">
        <v>2172</v>
      </c>
      <c r="K56" s="72" t="s">
        <v>1906</v>
      </c>
      <c r="L56" s="54" t="s">
        <v>197</v>
      </c>
      <c r="M56" s="17">
        <f>VLOOKUP(AG56,'조정계수 2025.02.01'!A:C,3,0)</f>
        <v>0.8</v>
      </c>
      <c r="N56" s="50">
        <v>20</v>
      </c>
      <c r="O56" s="50">
        <v>1</v>
      </c>
      <c r="P56" s="50">
        <v>21</v>
      </c>
      <c r="Q56" s="51">
        <v>60</v>
      </c>
      <c r="R56" s="51" t="s">
        <v>735</v>
      </c>
      <c r="S56" s="65" t="s">
        <v>735</v>
      </c>
      <c r="T56" s="43">
        <f t="shared" si="8"/>
        <v>62370</v>
      </c>
      <c r="U56" s="44">
        <f t="shared" si="9"/>
        <v>17464</v>
      </c>
      <c r="V56" s="44">
        <f t="shared" si="10"/>
        <v>44906</v>
      </c>
      <c r="W56" s="45">
        <f t="shared" si="11"/>
        <v>22454</v>
      </c>
      <c r="X56" s="45">
        <f t="shared" si="12"/>
        <v>39916</v>
      </c>
      <c r="Y56" s="46">
        <f t="shared" si="13"/>
        <v>42412</v>
      </c>
      <c r="Z56" s="46">
        <f t="shared" si="14"/>
        <v>19958</v>
      </c>
      <c r="AA56" s="21" t="s">
        <v>1878</v>
      </c>
      <c r="AB56" s="21" t="s">
        <v>1879</v>
      </c>
      <c r="AC56" s="21" t="s">
        <v>1880</v>
      </c>
      <c r="AD56" s="91" t="s">
        <v>1881</v>
      </c>
      <c r="AE56" s="54" t="s">
        <v>426</v>
      </c>
      <c r="AF56" s="54" t="s">
        <v>332</v>
      </c>
      <c r="AG56" s="17" t="str">
        <f t="shared" si="15"/>
        <v>200107</v>
      </c>
      <c r="AH56" s="54" t="s">
        <v>1430</v>
      </c>
      <c r="AI56" s="54" t="s">
        <v>1675</v>
      </c>
    </row>
    <row r="57" spans="1:35" s="42" customFormat="1" ht="33" customHeight="1" x14ac:dyDescent="0.3">
      <c r="A57" s="48">
        <v>54</v>
      </c>
      <c r="B57" s="28" t="s">
        <v>211</v>
      </c>
      <c r="C57" s="77" t="s">
        <v>223</v>
      </c>
      <c r="D57" s="85" t="s">
        <v>441</v>
      </c>
      <c r="E57" s="85" t="s">
        <v>435</v>
      </c>
      <c r="F57" s="20" t="s">
        <v>1397</v>
      </c>
      <c r="G57" s="21" t="s">
        <v>1445</v>
      </c>
      <c r="H57" s="21"/>
      <c r="I57" s="20" t="s">
        <v>1418</v>
      </c>
      <c r="J57" s="21" t="s">
        <v>2173</v>
      </c>
      <c r="K57" s="72" t="s">
        <v>1565</v>
      </c>
      <c r="L57" s="54" t="s">
        <v>191</v>
      </c>
      <c r="M57" s="17">
        <f>VLOOKUP(AG57,'조정계수 2025.02.01'!A:C,3,0)</f>
        <v>0.9</v>
      </c>
      <c r="N57" s="50">
        <v>19</v>
      </c>
      <c r="O57" s="50">
        <v>1</v>
      </c>
      <c r="P57" s="50">
        <v>20</v>
      </c>
      <c r="Q57" s="51">
        <v>60</v>
      </c>
      <c r="R57" s="51" t="s">
        <v>1448</v>
      </c>
      <c r="S57" s="54" t="s">
        <v>209</v>
      </c>
      <c r="T57" s="43">
        <f t="shared" si="8"/>
        <v>83600</v>
      </c>
      <c r="U57" s="44">
        <f t="shared" si="9"/>
        <v>15884</v>
      </c>
      <c r="V57" s="44">
        <f t="shared" si="10"/>
        <v>67716</v>
      </c>
      <c r="W57" s="45">
        <f t="shared" si="11"/>
        <v>23408</v>
      </c>
      <c r="X57" s="45">
        <f t="shared" si="12"/>
        <v>60192</v>
      </c>
      <c r="Y57" s="46">
        <f t="shared" si="13"/>
        <v>53504</v>
      </c>
      <c r="Z57" s="46">
        <f t="shared" si="14"/>
        <v>30096</v>
      </c>
      <c r="AA57" s="21" t="s">
        <v>1557</v>
      </c>
      <c r="AB57" s="21" t="s">
        <v>1446</v>
      </c>
      <c r="AC57" s="21" t="s">
        <v>1447</v>
      </c>
      <c r="AD57" s="91" t="s">
        <v>1472</v>
      </c>
      <c r="AE57" s="54" t="s">
        <v>425</v>
      </c>
      <c r="AF57" s="54" t="s">
        <v>240</v>
      </c>
      <c r="AG57" s="92" t="s">
        <v>1693</v>
      </c>
      <c r="AH57" s="54" t="s">
        <v>1088</v>
      </c>
      <c r="AI57" s="54" t="s">
        <v>1417</v>
      </c>
    </row>
    <row r="58" spans="1:35" s="42" customFormat="1" ht="33" customHeight="1" x14ac:dyDescent="0.3">
      <c r="A58" s="48">
        <v>55</v>
      </c>
      <c r="B58" s="28" t="s">
        <v>211</v>
      </c>
      <c r="C58" s="77" t="s">
        <v>223</v>
      </c>
      <c r="D58" s="85" t="s">
        <v>441</v>
      </c>
      <c r="E58" s="85" t="s">
        <v>435</v>
      </c>
      <c r="F58" s="20" t="s">
        <v>1396</v>
      </c>
      <c r="G58" s="21" t="s">
        <v>1445</v>
      </c>
      <c r="H58" s="21"/>
      <c r="I58" s="20" t="s">
        <v>1421</v>
      </c>
      <c r="J58" s="21" t="s">
        <v>2174</v>
      </c>
      <c r="K58" s="72" t="s">
        <v>1452</v>
      </c>
      <c r="L58" s="54" t="s">
        <v>191</v>
      </c>
      <c r="M58" s="17">
        <f>VLOOKUP(AG58,'조정계수 2025.02.01'!A:C,3,0)</f>
        <v>0.9</v>
      </c>
      <c r="N58" s="50">
        <v>27</v>
      </c>
      <c r="O58" s="50">
        <v>1</v>
      </c>
      <c r="P58" s="50">
        <v>28</v>
      </c>
      <c r="Q58" s="51">
        <v>60</v>
      </c>
      <c r="R58" s="51" t="s">
        <v>1448</v>
      </c>
      <c r="S58" s="54" t="s">
        <v>209</v>
      </c>
      <c r="T58" s="43">
        <f t="shared" si="8"/>
        <v>117040</v>
      </c>
      <c r="U58" s="44">
        <f t="shared" si="9"/>
        <v>22238</v>
      </c>
      <c r="V58" s="44">
        <f t="shared" si="10"/>
        <v>94802</v>
      </c>
      <c r="W58" s="45">
        <f t="shared" si="11"/>
        <v>32772</v>
      </c>
      <c r="X58" s="45">
        <f t="shared" si="12"/>
        <v>84268</v>
      </c>
      <c r="Y58" s="46">
        <f t="shared" si="13"/>
        <v>74906</v>
      </c>
      <c r="Z58" s="46">
        <f t="shared" si="14"/>
        <v>42134</v>
      </c>
      <c r="AA58" s="21" t="s">
        <v>1558</v>
      </c>
      <c r="AB58" s="21" t="s">
        <v>1454</v>
      </c>
      <c r="AC58" s="21" t="s">
        <v>1453</v>
      </c>
      <c r="AD58" s="91" t="s">
        <v>1473</v>
      </c>
      <c r="AE58" s="54" t="s">
        <v>426</v>
      </c>
      <c r="AF58" s="65" t="s">
        <v>1563</v>
      </c>
      <c r="AG58" s="17" t="s">
        <v>655</v>
      </c>
      <c r="AH58" s="54" t="s">
        <v>351</v>
      </c>
      <c r="AI58" s="54" t="s">
        <v>1417</v>
      </c>
    </row>
    <row r="59" spans="1:35" s="42" customFormat="1" ht="33" customHeight="1" x14ac:dyDescent="0.3">
      <c r="A59" s="48">
        <v>56</v>
      </c>
      <c r="B59" s="28" t="s">
        <v>211</v>
      </c>
      <c r="C59" s="77" t="s">
        <v>223</v>
      </c>
      <c r="D59" s="85" t="s">
        <v>441</v>
      </c>
      <c r="E59" s="85" t="s">
        <v>435</v>
      </c>
      <c r="F59" s="20" t="s">
        <v>1397</v>
      </c>
      <c r="G59" s="21" t="s">
        <v>1445</v>
      </c>
      <c r="H59" s="21"/>
      <c r="I59" s="20" t="s">
        <v>1423</v>
      </c>
      <c r="J59" s="21" t="s">
        <v>2175</v>
      </c>
      <c r="K59" s="72" t="s">
        <v>1474</v>
      </c>
      <c r="L59" s="54" t="s">
        <v>191</v>
      </c>
      <c r="M59" s="17">
        <f>VLOOKUP(AG59,'조정계수 2025.02.01'!A:C,3,0)</f>
        <v>0.9</v>
      </c>
      <c r="N59" s="50">
        <v>19</v>
      </c>
      <c r="O59" s="50">
        <v>1</v>
      </c>
      <c r="P59" s="50">
        <v>20</v>
      </c>
      <c r="Q59" s="51">
        <v>60</v>
      </c>
      <c r="R59" s="51" t="s">
        <v>1448</v>
      </c>
      <c r="S59" s="54" t="s">
        <v>209</v>
      </c>
      <c r="T59" s="43">
        <f t="shared" si="8"/>
        <v>83600</v>
      </c>
      <c r="U59" s="44">
        <f t="shared" si="9"/>
        <v>15884</v>
      </c>
      <c r="V59" s="44">
        <f t="shared" si="10"/>
        <v>67716</v>
      </c>
      <c r="W59" s="45">
        <f t="shared" si="11"/>
        <v>23408</v>
      </c>
      <c r="X59" s="45">
        <f t="shared" si="12"/>
        <v>60192</v>
      </c>
      <c r="Y59" s="46">
        <f t="shared" si="13"/>
        <v>53504</v>
      </c>
      <c r="Z59" s="46">
        <f t="shared" si="14"/>
        <v>30096</v>
      </c>
      <c r="AA59" s="21" t="s">
        <v>1559</v>
      </c>
      <c r="AB59" s="21" t="s">
        <v>1451</v>
      </c>
      <c r="AC59" s="21" t="s">
        <v>1449</v>
      </c>
      <c r="AD59" s="91" t="s">
        <v>1475</v>
      </c>
      <c r="AE59" s="54" t="s">
        <v>425</v>
      </c>
      <c r="AF59" s="54" t="s">
        <v>240</v>
      </c>
      <c r="AG59" s="17" t="s">
        <v>453</v>
      </c>
      <c r="AH59" s="54" t="s">
        <v>1088</v>
      </c>
      <c r="AI59" s="54" t="s">
        <v>1417</v>
      </c>
    </row>
    <row r="60" spans="1:35" s="42" customFormat="1" ht="33" customHeight="1" x14ac:dyDescent="0.3">
      <c r="A60" s="48">
        <v>57</v>
      </c>
      <c r="B60" s="28" t="s">
        <v>211</v>
      </c>
      <c r="C60" s="77" t="s">
        <v>223</v>
      </c>
      <c r="D60" s="85" t="s">
        <v>441</v>
      </c>
      <c r="E60" s="85" t="s">
        <v>435</v>
      </c>
      <c r="F60" s="20" t="s">
        <v>1396</v>
      </c>
      <c r="G60" s="21" t="s">
        <v>1445</v>
      </c>
      <c r="H60" s="21"/>
      <c r="I60" s="20" t="s">
        <v>1426</v>
      </c>
      <c r="J60" s="21" t="s">
        <v>2176</v>
      </c>
      <c r="K60" s="72" t="s">
        <v>1455</v>
      </c>
      <c r="L60" s="54" t="s">
        <v>191</v>
      </c>
      <c r="M60" s="17">
        <f>VLOOKUP(AG60,'조정계수 2025.02.01'!A:C,3,0)</f>
        <v>0.9</v>
      </c>
      <c r="N60" s="50">
        <v>19</v>
      </c>
      <c r="O60" s="50">
        <v>1</v>
      </c>
      <c r="P60" s="50">
        <v>20</v>
      </c>
      <c r="Q60" s="51">
        <v>60</v>
      </c>
      <c r="R60" s="51" t="s">
        <v>1448</v>
      </c>
      <c r="S60" s="54" t="s">
        <v>209</v>
      </c>
      <c r="T60" s="43">
        <f t="shared" si="8"/>
        <v>83600</v>
      </c>
      <c r="U60" s="44">
        <f t="shared" si="9"/>
        <v>15884</v>
      </c>
      <c r="V60" s="44">
        <f t="shared" si="10"/>
        <v>67716</v>
      </c>
      <c r="W60" s="45">
        <f t="shared" si="11"/>
        <v>23408</v>
      </c>
      <c r="X60" s="45">
        <f t="shared" si="12"/>
        <v>60192</v>
      </c>
      <c r="Y60" s="46">
        <f t="shared" si="13"/>
        <v>53504</v>
      </c>
      <c r="Z60" s="46">
        <f t="shared" si="14"/>
        <v>30096</v>
      </c>
      <c r="AA60" s="21" t="s">
        <v>1560</v>
      </c>
      <c r="AB60" s="21" t="s">
        <v>1456</v>
      </c>
      <c r="AC60" s="21" t="s">
        <v>1450</v>
      </c>
      <c r="AD60" s="91" t="s">
        <v>1476</v>
      </c>
      <c r="AE60" s="54" t="s">
        <v>426</v>
      </c>
      <c r="AF60" s="54" t="s">
        <v>236</v>
      </c>
      <c r="AG60" s="17" t="s">
        <v>453</v>
      </c>
      <c r="AH60" s="54" t="s">
        <v>1088</v>
      </c>
      <c r="AI60" s="54" t="s">
        <v>1417</v>
      </c>
    </row>
    <row r="61" spans="1:35" s="42" customFormat="1" ht="33" customHeight="1" x14ac:dyDescent="0.3">
      <c r="A61" s="48">
        <v>58</v>
      </c>
      <c r="B61" s="28" t="s">
        <v>211</v>
      </c>
      <c r="C61" s="77" t="s">
        <v>208</v>
      </c>
      <c r="D61" s="85" t="s">
        <v>418</v>
      </c>
      <c r="E61" s="85" t="s">
        <v>202</v>
      </c>
      <c r="F61" s="20" t="s">
        <v>1396</v>
      </c>
      <c r="G61" s="21" t="s">
        <v>1445</v>
      </c>
      <c r="H61" s="21"/>
      <c r="I61" s="20" t="s">
        <v>1432</v>
      </c>
      <c r="J61" s="21" t="s">
        <v>2177</v>
      </c>
      <c r="K61" s="72" t="s">
        <v>1477</v>
      </c>
      <c r="L61" s="54" t="s">
        <v>191</v>
      </c>
      <c r="M61" s="17">
        <v>1</v>
      </c>
      <c r="N61" s="50">
        <v>30</v>
      </c>
      <c r="O61" s="50">
        <v>1</v>
      </c>
      <c r="P61" s="50">
        <v>31</v>
      </c>
      <c r="Q61" s="51">
        <v>60</v>
      </c>
      <c r="R61" s="51" t="s">
        <v>1448</v>
      </c>
      <c r="S61" s="54" t="s">
        <v>209</v>
      </c>
      <c r="T61" s="43">
        <f t="shared" si="8"/>
        <v>129580</v>
      </c>
      <c r="U61" s="44">
        <f t="shared" si="9"/>
        <v>12958</v>
      </c>
      <c r="V61" s="44">
        <f t="shared" si="10"/>
        <v>116622</v>
      </c>
      <c r="W61" s="45">
        <f t="shared" si="11"/>
        <v>25916</v>
      </c>
      <c r="X61" s="45">
        <f t="shared" si="12"/>
        <v>103664</v>
      </c>
      <c r="Y61" s="46">
        <f t="shared" si="13"/>
        <v>77748</v>
      </c>
      <c r="Z61" s="46">
        <f t="shared" si="14"/>
        <v>51832</v>
      </c>
      <c r="AA61" s="21" t="s">
        <v>1561</v>
      </c>
      <c r="AB61" s="21" t="s">
        <v>1458</v>
      </c>
      <c r="AC61" s="21" t="s">
        <v>1457</v>
      </c>
      <c r="AD61" s="91" t="s">
        <v>1478</v>
      </c>
      <c r="AE61" s="54" t="s">
        <v>426</v>
      </c>
      <c r="AF61" s="54" t="s">
        <v>130</v>
      </c>
      <c r="AG61" s="17" t="s">
        <v>1468</v>
      </c>
      <c r="AH61" s="54" t="s">
        <v>1430</v>
      </c>
      <c r="AI61" s="54" t="s">
        <v>1417</v>
      </c>
    </row>
    <row r="62" spans="1:35" s="42" customFormat="1" ht="33" customHeight="1" x14ac:dyDescent="0.3">
      <c r="A62" s="48">
        <v>59</v>
      </c>
      <c r="B62" s="28" t="s">
        <v>211</v>
      </c>
      <c r="C62" s="77" t="s">
        <v>208</v>
      </c>
      <c r="D62" s="85" t="s">
        <v>418</v>
      </c>
      <c r="E62" s="85" t="s">
        <v>202</v>
      </c>
      <c r="F62" s="20" t="s">
        <v>1396</v>
      </c>
      <c r="G62" s="21" t="s">
        <v>1445</v>
      </c>
      <c r="H62" s="21"/>
      <c r="I62" s="20" t="s">
        <v>1436</v>
      </c>
      <c r="J62" s="21" t="s">
        <v>2178</v>
      </c>
      <c r="K62" s="72" t="s">
        <v>1564</v>
      </c>
      <c r="L62" s="54" t="s">
        <v>191</v>
      </c>
      <c r="M62" s="17">
        <v>1</v>
      </c>
      <c r="N62" s="50">
        <v>25</v>
      </c>
      <c r="O62" s="50">
        <v>1</v>
      </c>
      <c r="P62" s="50">
        <v>26</v>
      </c>
      <c r="Q62" s="51">
        <v>60</v>
      </c>
      <c r="R62" s="51" t="s">
        <v>1448</v>
      </c>
      <c r="S62" s="54" t="s">
        <v>209</v>
      </c>
      <c r="T62" s="43">
        <f t="shared" si="8"/>
        <v>108680</v>
      </c>
      <c r="U62" s="44">
        <f t="shared" si="9"/>
        <v>10868</v>
      </c>
      <c r="V62" s="44">
        <f t="shared" si="10"/>
        <v>97812</v>
      </c>
      <c r="W62" s="45">
        <f t="shared" si="11"/>
        <v>21736</v>
      </c>
      <c r="X62" s="45">
        <f t="shared" si="12"/>
        <v>86944</v>
      </c>
      <c r="Y62" s="46">
        <f t="shared" si="13"/>
        <v>65208</v>
      </c>
      <c r="Z62" s="46">
        <f t="shared" si="14"/>
        <v>43472</v>
      </c>
      <c r="AA62" s="21" t="s">
        <v>1562</v>
      </c>
      <c r="AB62" s="21" t="s">
        <v>1460</v>
      </c>
      <c r="AC62" s="21" t="s">
        <v>1459</v>
      </c>
      <c r="AD62" s="91" t="s">
        <v>1479</v>
      </c>
      <c r="AE62" s="54" t="s">
        <v>426</v>
      </c>
      <c r="AF62" s="54" t="s">
        <v>1434</v>
      </c>
      <c r="AG62" s="17" t="s">
        <v>1469</v>
      </c>
      <c r="AH62" s="54" t="s">
        <v>1430</v>
      </c>
      <c r="AI62" s="54" t="s">
        <v>1417</v>
      </c>
    </row>
    <row r="63" spans="1:35" s="42" customFormat="1" ht="33" customHeight="1" x14ac:dyDescent="0.3">
      <c r="A63" s="48">
        <v>60</v>
      </c>
      <c r="B63" s="28" t="s">
        <v>211</v>
      </c>
      <c r="C63" s="77" t="s">
        <v>208</v>
      </c>
      <c r="D63" s="85" t="s">
        <v>418</v>
      </c>
      <c r="E63" s="85" t="s">
        <v>202</v>
      </c>
      <c r="F63" s="20" t="s">
        <v>1396</v>
      </c>
      <c r="G63" s="21" t="s">
        <v>1445</v>
      </c>
      <c r="H63" s="21"/>
      <c r="I63" s="20" t="s">
        <v>1438</v>
      </c>
      <c r="J63" s="21" t="s">
        <v>2179</v>
      </c>
      <c r="K63" s="72" t="s">
        <v>1480</v>
      </c>
      <c r="L63" s="54" t="s">
        <v>191</v>
      </c>
      <c r="M63" s="17">
        <v>1</v>
      </c>
      <c r="N63" s="50">
        <v>20</v>
      </c>
      <c r="O63" s="50">
        <v>1</v>
      </c>
      <c r="P63" s="50">
        <v>21</v>
      </c>
      <c r="Q63" s="51">
        <v>60</v>
      </c>
      <c r="R63" s="51" t="s">
        <v>1448</v>
      </c>
      <c r="S63" s="54" t="s">
        <v>209</v>
      </c>
      <c r="T63" s="43">
        <f t="shared" si="8"/>
        <v>87780</v>
      </c>
      <c r="U63" s="44">
        <f t="shared" si="9"/>
        <v>8778</v>
      </c>
      <c r="V63" s="44">
        <f t="shared" si="10"/>
        <v>79002</v>
      </c>
      <c r="W63" s="45">
        <f t="shared" si="11"/>
        <v>17556</v>
      </c>
      <c r="X63" s="45">
        <f t="shared" si="12"/>
        <v>70224</v>
      </c>
      <c r="Y63" s="46">
        <f t="shared" si="13"/>
        <v>52668</v>
      </c>
      <c r="Z63" s="46">
        <f t="shared" si="14"/>
        <v>35112</v>
      </c>
      <c r="AA63" s="21" t="s">
        <v>1567</v>
      </c>
      <c r="AB63" s="21" t="s">
        <v>1462</v>
      </c>
      <c r="AC63" s="21" t="s">
        <v>1461</v>
      </c>
      <c r="AD63" s="91" t="s">
        <v>1481</v>
      </c>
      <c r="AE63" s="54" t="s">
        <v>426</v>
      </c>
      <c r="AF63" s="54" t="s">
        <v>1434</v>
      </c>
      <c r="AG63" s="17" t="s">
        <v>1469</v>
      </c>
      <c r="AH63" s="54" t="s">
        <v>1430</v>
      </c>
      <c r="AI63" s="54" t="s">
        <v>1417</v>
      </c>
    </row>
    <row r="64" spans="1:35" s="42" customFormat="1" ht="33" customHeight="1" x14ac:dyDescent="0.3">
      <c r="A64" s="48">
        <v>61</v>
      </c>
      <c r="B64" s="28" t="s">
        <v>211</v>
      </c>
      <c r="C64" s="77" t="s">
        <v>223</v>
      </c>
      <c r="D64" s="85" t="s">
        <v>810</v>
      </c>
      <c r="E64" s="85" t="s">
        <v>1566</v>
      </c>
      <c r="F64" s="20" t="s">
        <v>1396</v>
      </c>
      <c r="G64" s="21" t="s">
        <v>1445</v>
      </c>
      <c r="H64" s="21"/>
      <c r="I64" s="20" t="s">
        <v>1441</v>
      </c>
      <c r="J64" s="21" t="s">
        <v>2180</v>
      </c>
      <c r="K64" s="72" t="s">
        <v>1482</v>
      </c>
      <c r="L64" s="54" t="s">
        <v>191</v>
      </c>
      <c r="M64" s="17">
        <v>1</v>
      </c>
      <c r="N64" s="50">
        <v>20</v>
      </c>
      <c r="O64" s="50">
        <v>1</v>
      </c>
      <c r="P64" s="50">
        <v>21</v>
      </c>
      <c r="Q64" s="51">
        <v>60</v>
      </c>
      <c r="R64" s="51" t="s">
        <v>1448</v>
      </c>
      <c r="S64" s="54" t="s">
        <v>209</v>
      </c>
      <c r="T64" s="43">
        <f t="shared" si="8"/>
        <v>87780</v>
      </c>
      <c r="U64" s="44">
        <f t="shared" si="9"/>
        <v>8778</v>
      </c>
      <c r="V64" s="44">
        <f t="shared" si="10"/>
        <v>79002</v>
      </c>
      <c r="W64" s="45">
        <f t="shared" si="11"/>
        <v>17556</v>
      </c>
      <c r="X64" s="45">
        <f t="shared" si="12"/>
        <v>70224</v>
      </c>
      <c r="Y64" s="46">
        <f t="shared" si="13"/>
        <v>52668</v>
      </c>
      <c r="Z64" s="46">
        <f t="shared" si="14"/>
        <v>35112</v>
      </c>
      <c r="AA64" s="21" t="s">
        <v>1568</v>
      </c>
      <c r="AB64" s="21" t="s">
        <v>1464</v>
      </c>
      <c r="AC64" s="21" t="s">
        <v>1463</v>
      </c>
      <c r="AD64" s="91" t="s">
        <v>1483</v>
      </c>
      <c r="AE64" s="54" t="s">
        <v>426</v>
      </c>
      <c r="AF64" s="54" t="s">
        <v>316</v>
      </c>
      <c r="AG64" s="17" t="s">
        <v>1470</v>
      </c>
      <c r="AH64" s="54" t="s">
        <v>1430</v>
      </c>
      <c r="AI64" s="54" t="s">
        <v>1417</v>
      </c>
    </row>
    <row r="65" spans="1:35" s="42" customFormat="1" ht="33" customHeight="1" x14ac:dyDescent="0.3">
      <c r="A65" s="48">
        <v>62</v>
      </c>
      <c r="B65" s="28" t="s">
        <v>211</v>
      </c>
      <c r="C65" s="77" t="s">
        <v>208</v>
      </c>
      <c r="D65" s="85" t="s">
        <v>418</v>
      </c>
      <c r="E65" s="85" t="s">
        <v>202</v>
      </c>
      <c r="F65" s="20" t="s">
        <v>1397</v>
      </c>
      <c r="G65" s="21" t="s">
        <v>1445</v>
      </c>
      <c r="H65" s="21"/>
      <c r="I65" s="20" t="s">
        <v>1444</v>
      </c>
      <c r="J65" s="21" t="s">
        <v>2181</v>
      </c>
      <c r="K65" s="72" t="s">
        <v>1484</v>
      </c>
      <c r="L65" s="54" t="s">
        <v>191</v>
      </c>
      <c r="M65" s="17">
        <v>1</v>
      </c>
      <c r="N65" s="50">
        <v>30</v>
      </c>
      <c r="O65" s="50">
        <v>1</v>
      </c>
      <c r="P65" s="50">
        <v>31</v>
      </c>
      <c r="Q65" s="51">
        <v>60</v>
      </c>
      <c r="R65" s="51" t="s">
        <v>1448</v>
      </c>
      <c r="S65" s="54" t="s">
        <v>209</v>
      </c>
      <c r="T65" s="43">
        <f t="shared" si="8"/>
        <v>129580</v>
      </c>
      <c r="U65" s="44">
        <f t="shared" si="9"/>
        <v>12958</v>
      </c>
      <c r="V65" s="44">
        <f t="shared" si="10"/>
        <v>116622</v>
      </c>
      <c r="W65" s="45">
        <f t="shared" si="11"/>
        <v>25916</v>
      </c>
      <c r="X65" s="45">
        <f t="shared" si="12"/>
        <v>103664</v>
      </c>
      <c r="Y65" s="46">
        <f t="shared" si="13"/>
        <v>77748</v>
      </c>
      <c r="Z65" s="46">
        <f t="shared" si="14"/>
        <v>51832</v>
      </c>
      <c r="AA65" s="21" t="s">
        <v>1562</v>
      </c>
      <c r="AB65" s="21" t="s">
        <v>1466</v>
      </c>
      <c r="AC65" s="21" t="s">
        <v>1465</v>
      </c>
      <c r="AD65" s="91" t="s">
        <v>1485</v>
      </c>
      <c r="AE65" s="54" t="s">
        <v>425</v>
      </c>
      <c r="AF65" s="54" t="s">
        <v>996</v>
      </c>
      <c r="AG65" s="17" t="s">
        <v>1471</v>
      </c>
      <c r="AH65" s="54" t="s">
        <v>1430</v>
      </c>
      <c r="AI65" s="54" t="s">
        <v>1417</v>
      </c>
    </row>
    <row r="66" spans="1:35" s="42" customFormat="1" ht="33" customHeight="1" x14ac:dyDescent="0.3">
      <c r="A66" s="48">
        <v>63</v>
      </c>
      <c r="B66" s="28" t="s">
        <v>211</v>
      </c>
      <c r="C66" s="77" t="s">
        <v>208</v>
      </c>
      <c r="D66" s="85" t="s">
        <v>201</v>
      </c>
      <c r="E66" s="85" t="s">
        <v>1234</v>
      </c>
      <c r="F66" s="20" t="s">
        <v>1396</v>
      </c>
      <c r="G66" s="21" t="s">
        <v>1056</v>
      </c>
      <c r="H66" s="21"/>
      <c r="I66" s="20" t="s">
        <v>1063</v>
      </c>
      <c r="J66" s="21" t="s">
        <v>1197</v>
      </c>
      <c r="K66" s="72" t="s">
        <v>1057</v>
      </c>
      <c r="L66" s="54" t="s">
        <v>197</v>
      </c>
      <c r="M66" s="17">
        <f>VLOOKUP(AG66,'조정계수 2025.02.01'!A:C,3,0)</f>
        <v>0.7</v>
      </c>
      <c r="N66" s="50">
        <v>16</v>
      </c>
      <c r="O66" s="50">
        <v>1</v>
      </c>
      <c r="P66" s="50">
        <v>17</v>
      </c>
      <c r="Q66" s="51">
        <v>60</v>
      </c>
      <c r="R66" s="51" t="s">
        <v>199</v>
      </c>
      <c r="S66" s="54" t="s">
        <v>209</v>
      </c>
      <c r="T66" s="43">
        <f t="shared" si="8"/>
        <v>50490</v>
      </c>
      <c r="U66" s="44">
        <f t="shared" si="9"/>
        <v>18682</v>
      </c>
      <c r="V66" s="44">
        <f t="shared" si="10"/>
        <v>31808</v>
      </c>
      <c r="W66" s="45">
        <f t="shared" si="11"/>
        <v>22216</v>
      </c>
      <c r="X66" s="45">
        <f t="shared" si="12"/>
        <v>28274</v>
      </c>
      <c r="Y66" s="46">
        <f t="shared" si="13"/>
        <v>36353</v>
      </c>
      <c r="Z66" s="46">
        <f t="shared" si="14"/>
        <v>14137</v>
      </c>
      <c r="AA66" s="82" t="s">
        <v>1242</v>
      </c>
      <c r="AB66" s="21" t="s">
        <v>1271</v>
      </c>
      <c r="AC66" s="21" t="s">
        <v>1299</v>
      </c>
      <c r="AD66" s="91" t="s">
        <v>1467</v>
      </c>
      <c r="AE66" s="54" t="s">
        <v>426</v>
      </c>
      <c r="AF66" s="54" t="s">
        <v>258</v>
      </c>
      <c r="AG66" s="17" t="s">
        <v>451</v>
      </c>
      <c r="AH66" s="54" t="s">
        <v>1059</v>
      </c>
      <c r="AI66" s="54" t="s">
        <v>1062</v>
      </c>
    </row>
    <row r="67" spans="1:35" s="42" customFormat="1" ht="33" customHeight="1" x14ac:dyDescent="0.3">
      <c r="A67" s="48">
        <v>64</v>
      </c>
      <c r="B67" s="28" t="s">
        <v>211</v>
      </c>
      <c r="C67" s="77" t="s">
        <v>223</v>
      </c>
      <c r="D67" s="85" t="s">
        <v>441</v>
      </c>
      <c r="E67" s="85" t="s">
        <v>435</v>
      </c>
      <c r="F67" s="20" t="s">
        <v>1397</v>
      </c>
      <c r="G67" s="21" t="s">
        <v>1056</v>
      </c>
      <c r="H67" s="21"/>
      <c r="I67" s="20" t="s">
        <v>1067</v>
      </c>
      <c r="J67" s="21" t="s">
        <v>1198</v>
      </c>
      <c r="K67" s="72" t="s">
        <v>1064</v>
      </c>
      <c r="L67" s="54" t="s">
        <v>191</v>
      </c>
      <c r="M67" s="17">
        <v>1</v>
      </c>
      <c r="N67" s="50">
        <v>19</v>
      </c>
      <c r="O67" s="50">
        <v>1</v>
      </c>
      <c r="P67" s="50">
        <v>20</v>
      </c>
      <c r="Q67" s="51">
        <v>60</v>
      </c>
      <c r="R67" s="51" t="s">
        <v>199</v>
      </c>
      <c r="S67" s="54" t="s">
        <v>209</v>
      </c>
      <c r="T67" s="43">
        <f t="shared" si="8"/>
        <v>83600</v>
      </c>
      <c r="U67" s="44">
        <f t="shared" si="9"/>
        <v>8360</v>
      </c>
      <c r="V67" s="44">
        <f t="shared" si="10"/>
        <v>75240</v>
      </c>
      <c r="W67" s="45">
        <f t="shared" si="11"/>
        <v>16720</v>
      </c>
      <c r="X67" s="45">
        <f t="shared" si="12"/>
        <v>66880</v>
      </c>
      <c r="Y67" s="46">
        <f t="shared" si="13"/>
        <v>50160</v>
      </c>
      <c r="Z67" s="46">
        <f t="shared" si="14"/>
        <v>33440</v>
      </c>
      <c r="AA67" s="82" t="s">
        <v>1243</v>
      </c>
      <c r="AB67" s="21" t="s">
        <v>1272</v>
      </c>
      <c r="AC67" s="21" t="s">
        <v>1300</v>
      </c>
      <c r="AD67" s="82" t="s">
        <v>1329</v>
      </c>
      <c r="AE67" s="54" t="s">
        <v>425</v>
      </c>
      <c r="AF67" s="54" t="s">
        <v>322</v>
      </c>
      <c r="AG67" s="17" t="s">
        <v>1405</v>
      </c>
      <c r="AH67" s="54" t="s">
        <v>1065</v>
      </c>
      <c r="AI67" s="54" t="s">
        <v>1062</v>
      </c>
    </row>
    <row r="68" spans="1:35" s="42" customFormat="1" ht="33" customHeight="1" x14ac:dyDescent="0.3">
      <c r="A68" s="48">
        <v>65</v>
      </c>
      <c r="B68" s="28" t="s">
        <v>211</v>
      </c>
      <c r="C68" s="77" t="s">
        <v>223</v>
      </c>
      <c r="D68" s="85" t="s">
        <v>1398</v>
      </c>
      <c r="E68" s="85" t="s">
        <v>482</v>
      </c>
      <c r="F68" s="20" t="s">
        <v>1397</v>
      </c>
      <c r="G68" s="21" t="s">
        <v>1056</v>
      </c>
      <c r="H68" s="21"/>
      <c r="I68" s="20" t="s">
        <v>1070</v>
      </c>
      <c r="J68" s="21" t="s">
        <v>1199</v>
      </c>
      <c r="K68" s="72" t="s">
        <v>1068</v>
      </c>
      <c r="L68" s="54" t="s">
        <v>191</v>
      </c>
      <c r="M68" s="17">
        <v>1</v>
      </c>
      <c r="N68" s="50">
        <v>20</v>
      </c>
      <c r="O68" s="50">
        <v>1</v>
      </c>
      <c r="P68" s="50">
        <v>21</v>
      </c>
      <c r="Q68" s="51">
        <v>60</v>
      </c>
      <c r="R68" s="51" t="s">
        <v>199</v>
      </c>
      <c r="S68" s="54" t="s">
        <v>209</v>
      </c>
      <c r="T68" s="43">
        <f t="shared" ref="T68:T99" si="16">IF(L68="A",6160,IF(L68="B",4180,IF(L68="C",2970,0)))*P68</f>
        <v>87780</v>
      </c>
      <c r="U68" s="44">
        <f t="shared" ref="U68:U99" si="17">T68-V68</f>
        <v>8778</v>
      </c>
      <c r="V68" s="44">
        <f t="shared" ref="V68:V99" si="18">ROUNDDOWN(IF(L68="A",6160,IF(L68="B",4180,IF(L68="C",2970,0)))*P68*M68*IF(F68="직무법정",0.5,IF(F68="외국어과정",0.5,0.9)),0)</f>
        <v>79002</v>
      </c>
      <c r="W68" s="45">
        <f t="shared" ref="W68:W99" si="19">T68-X68</f>
        <v>17556</v>
      </c>
      <c r="X68" s="45">
        <f t="shared" ref="X68:X99" si="20">ROUNDDOWN(IF(L68="A",6160,IF(L68="B",4180,IF(L68="C",2970,0)))*P68*M68*IF(F68="직무법정",0.4,IF(F68="외국어과정",0.4,0.8)),0)</f>
        <v>70224</v>
      </c>
      <c r="Y68" s="46">
        <f t="shared" ref="Y68:Y99" si="21">T68-Z68</f>
        <v>52668</v>
      </c>
      <c r="Z68" s="46">
        <f t="shared" ref="Z68:Z99" si="22">ROUNDDOWN(IF(L68="A",6160,IF(L68="B",4180,IF(L68="C",2970,0)))*P68*M68*IF(F68="직무법정",0.2,IF(F68="외국어과정",0.2,0.4)),0)</f>
        <v>35112</v>
      </c>
      <c r="AA68" s="82" t="s">
        <v>1374</v>
      </c>
      <c r="AB68" s="21" t="s">
        <v>1375</v>
      </c>
      <c r="AC68" s="21" t="s">
        <v>1376</v>
      </c>
      <c r="AD68" s="82" t="s">
        <v>1377</v>
      </c>
      <c r="AE68" s="54" t="s">
        <v>425</v>
      </c>
      <c r="AF68" s="54" t="s">
        <v>253</v>
      </c>
      <c r="AG68" s="17" t="s">
        <v>497</v>
      </c>
      <c r="AH68" s="54" t="s">
        <v>1059</v>
      </c>
      <c r="AI68" s="54" t="s">
        <v>1062</v>
      </c>
    </row>
    <row r="69" spans="1:35" s="42" customFormat="1" ht="33" customHeight="1" x14ac:dyDescent="0.3">
      <c r="A69" s="48">
        <v>66</v>
      </c>
      <c r="B69" s="28" t="s">
        <v>211</v>
      </c>
      <c r="C69" s="77" t="s">
        <v>223</v>
      </c>
      <c r="D69" s="85" t="s">
        <v>1399</v>
      </c>
      <c r="E69" s="85" t="s">
        <v>1400</v>
      </c>
      <c r="F69" s="20" t="s">
        <v>1396</v>
      </c>
      <c r="G69" s="21" t="s">
        <v>1056</v>
      </c>
      <c r="H69" s="21"/>
      <c r="I69" s="20" t="s">
        <v>1075</v>
      </c>
      <c r="J69" s="21" t="s">
        <v>1200</v>
      </c>
      <c r="K69" s="72" t="s">
        <v>1071</v>
      </c>
      <c r="L69" s="54" t="s">
        <v>191</v>
      </c>
      <c r="M69" s="17">
        <v>1</v>
      </c>
      <c r="N69" s="50">
        <v>18</v>
      </c>
      <c r="O69" s="50">
        <v>1</v>
      </c>
      <c r="P69" s="50">
        <v>19</v>
      </c>
      <c r="Q69" s="51">
        <v>60</v>
      </c>
      <c r="R69" s="51" t="s">
        <v>199</v>
      </c>
      <c r="S69" s="54" t="s">
        <v>209</v>
      </c>
      <c r="T69" s="43">
        <f t="shared" si="16"/>
        <v>79420</v>
      </c>
      <c r="U69" s="44">
        <f t="shared" si="17"/>
        <v>7942</v>
      </c>
      <c r="V69" s="44">
        <f t="shared" si="18"/>
        <v>71478</v>
      </c>
      <c r="W69" s="45">
        <f t="shared" si="19"/>
        <v>15884</v>
      </c>
      <c r="X69" s="45">
        <f t="shared" si="20"/>
        <v>63536</v>
      </c>
      <c r="Y69" s="46">
        <f t="shared" si="21"/>
        <v>47652</v>
      </c>
      <c r="Z69" s="46">
        <f t="shared" si="22"/>
        <v>31768</v>
      </c>
      <c r="AA69" s="82" t="s">
        <v>1378</v>
      </c>
      <c r="AB69" s="21" t="s">
        <v>1379</v>
      </c>
      <c r="AC69" s="21" t="s">
        <v>1380</v>
      </c>
      <c r="AD69" s="82" t="s">
        <v>1381</v>
      </c>
      <c r="AE69" s="54" t="s">
        <v>426</v>
      </c>
      <c r="AF69" s="54" t="s">
        <v>127</v>
      </c>
      <c r="AG69" s="17" t="s">
        <v>1406</v>
      </c>
      <c r="AH69" s="54" t="s">
        <v>1072</v>
      </c>
      <c r="AI69" s="54" t="s">
        <v>1062</v>
      </c>
    </row>
    <row r="70" spans="1:35" s="42" customFormat="1" ht="33" customHeight="1" x14ac:dyDescent="0.3">
      <c r="A70" s="48">
        <v>67</v>
      </c>
      <c r="B70" s="28" t="s">
        <v>211</v>
      </c>
      <c r="C70" s="77" t="s">
        <v>223</v>
      </c>
      <c r="D70" s="85" t="s">
        <v>1401</v>
      </c>
      <c r="E70" s="85" t="s">
        <v>1402</v>
      </c>
      <c r="F70" s="20" t="s">
        <v>1396</v>
      </c>
      <c r="G70" s="21" t="s">
        <v>1056</v>
      </c>
      <c r="H70" s="21"/>
      <c r="I70" s="20" t="s">
        <v>1079</v>
      </c>
      <c r="J70" s="21" t="s">
        <v>1201</v>
      </c>
      <c r="K70" s="72" t="s">
        <v>1076</v>
      </c>
      <c r="L70" s="54" t="s">
        <v>191</v>
      </c>
      <c r="M70" s="17">
        <v>1</v>
      </c>
      <c r="N70" s="50">
        <v>20</v>
      </c>
      <c r="O70" s="50">
        <v>1</v>
      </c>
      <c r="P70" s="50">
        <v>21</v>
      </c>
      <c r="Q70" s="51">
        <v>60</v>
      </c>
      <c r="R70" s="51" t="s">
        <v>199</v>
      </c>
      <c r="S70" s="54" t="s">
        <v>209</v>
      </c>
      <c r="T70" s="43">
        <f t="shared" si="16"/>
        <v>87780</v>
      </c>
      <c r="U70" s="44">
        <f t="shared" si="17"/>
        <v>8778</v>
      </c>
      <c r="V70" s="44">
        <f t="shared" si="18"/>
        <v>79002</v>
      </c>
      <c r="W70" s="45">
        <f t="shared" si="19"/>
        <v>17556</v>
      </c>
      <c r="X70" s="45">
        <f t="shared" si="20"/>
        <v>70224</v>
      </c>
      <c r="Y70" s="46">
        <f t="shared" si="21"/>
        <v>52668</v>
      </c>
      <c r="Z70" s="46">
        <f t="shared" si="22"/>
        <v>35112</v>
      </c>
      <c r="AA70" s="82" t="s">
        <v>1382</v>
      </c>
      <c r="AB70" s="21" t="s">
        <v>1383</v>
      </c>
      <c r="AC70" s="21" t="s">
        <v>1384</v>
      </c>
      <c r="AD70" s="82" t="s">
        <v>1385</v>
      </c>
      <c r="AE70" s="54" t="s">
        <v>426</v>
      </c>
      <c r="AF70" s="54" t="s">
        <v>320</v>
      </c>
      <c r="AG70" s="17" t="s">
        <v>1407</v>
      </c>
      <c r="AH70" s="54" t="s">
        <v>1077</v>
      </c>
      <c r="AI70" s="54" t="s">
        <v>1062</v>
      </c>
    </row>
    <row r="71" spans="1:35" s="42" customFormat="1" ht="33" customHeight="1" x14ac:dyDescent="0.3">
      <c r="A71" s="48">
        <v>68</v>
      </c>
      <c r="B71" s="28" t="s">
        <v>211</v>
      </c>
      <c r="C71" s="77" t="s">
        <v>223</v>
      </c>
      <c r="D71" s="85" t="s">
        <v>437</v>
      </c>
      <c r="E71" s="85" t="s">
        <v>184</v>
      </c>
      <c r="F71" s="20" t="s">
        <v>1396</v>
      </c>
      <c r="G71" s="21" t="s">
        <v>1056</v>
      </c>
      <c r="H71" s="21"/>
      <c r="I71" s="20" t="s">
        <v>1082</v>
      </c>
      <c r="J71" s="21" t="s">
        <v>1202</v>
      </c>
      <c r="K71" s="72" t="s">
        <v>1080</v>
      </c>
      <c r="L71" s="54" t="s">
        <v>197</v>
      </c>
      <c r="M71" s="17">
        <f>VLOOKUP(AG71,'조정계수 2025.02.01'!A:C,3,0)</f>
        <v>0.9</v>
      </c>
      <c r="N71" s="50">
        <v>16</v>
      </c>
      <c r="O71" s="50">
        <v>1</v>
      </c>
      <c r="P71" s="50">
        <v>17</v>
      </c>
      <c r="Q71" s="51">
        <v>60</v>
      </c>
      <c r="R71" s="51" t="s">
        <v>199</v>
      </c>
      <c r="S71" s="54" t="s">
        <v>209</v>
      </c>
      <c r="T71" s="43">
        <f t="shared" si="16"/>
        <v>50490</v>
      </c>
      <c r="U71" s="44">
        <f t="shared" si="17"/>
        <v>9594</v>
      </c>
      <c r="V71" s="44">
        <f t="shared" si="18"/>
        <v>40896</v>
      </c>
      <c r="W71" s="45">
        <f t="shared" si="19"/>
        <v>14138</v>
      </c>
      <c r="X71" s="45">
        <f t="shared" si="20"/>
        <v>36352</v>
      </c>
      <c r="Y71" s="46">
        <f t="shared" si="21"/>
        <v>32314</v>
      </c>
      <c r="Z71" s="46">
        <f t="shared" si="22"/>
        <v>18176</v>
      </c>
      <c r="AA71" s="82" t="s">
        <v>1357</v>
      </c>
      <c r="AB71" s="21" t="s">
        <v>1358</v>
      </c>
      <c r="AC71" s="21" t="s">
        <v>1408</v>
      </c>
      <c r="AD71" s="82" t="s">
        <v>1359</v>
      </c>
      <c r="AE71" s="54" t="s">
        <v>425</v>
      </c>
      <c r="AF71" s="54" t="s">
        <v>363</v>
      </c>
      <c r="AG71" s="17" t="s">
        <v>489</v>
      </c>
      <c r="AH71" s="54" t="s">
        <v>1077</v>
      </c>
      <c r="AI71" s="54" t="s">
        <v>1062</v>
      </c>
    </row>
    <row r="72" spans="1:35" s="42" customFormat="1" ht="33" customHeight="1" x14ac:dyDescent="0.3">
      <c r="A72" s="48">
        <v>69</v>
      </c>
      <c r="B72" s="28" t="s">
        <v>211</v>
      </c>
      <c r="C72" s="77" t="s">
        <v>223</v>
      </c>
      <c r="D72" s="85" t="s">
        <v>458</v>
      </c>
      <c r="E72" s="85" t="s">
        <v>1241</v>
      </c>
      <c r="F72" s="20" t="s">
        <v>1396</v>
      </c>
      <c r="G72" s="21" t="s">
        <v>1056</v>
      </c>
      <c r="H72" s="21"/>
      <c r="I72" s="20" t="s">
        <v>1086</v>
      </c>
      <c r="J72" s="21" t="s">
        <v>1203</v>
      </c>
      <c r="K72" s="72" t="s">
        <v>1083</v>
      </c>
      <c r="L72" s="54" t="s">
        <v>197</v>
      </c>
      <c r="M72" s="17">
        <f>VLOOKUP(AG72,'조정계수 2025.02.01'!A:C,3,0)</f>
        <v>0.7</v>
      </c>
      <c r="N72" s="50">
        <v>19</v>
      </c>
      <c r="O72" s="50">
        <v>1</v>
      </c>
      <c r="P72" s="50">
        <v>20</v>
      </c>
      <c r="Q72" s="51">
        <v>60</v>
      </c>
      <c r="R72" s="51" t="s">
        <v>199</v>
      </c>
      <c r="S72" s="54" t="s">
        <v>209</v>
      </c>
      <c r="T72" s="43">
        <f t="shared" si="16"/>
        <v>59400</v>
      </c>
      <c r="U72" s="44">
        <f t="shared" si="17"/>
        <v>21978</v>
      </c>
      <c r="V72" s="44">
        <f t="shared" si="18"/>
        <v>37422</v>
      </c>
      <c r="W72" s="45">
        <f t="shared" si="19"/>
        <v>26136</v>
      </c>
      <c r="X72" s="45">
        <f t="shared" si="20"/>
        <v>33264</v>
      </c>
      <c r="Y72" s="46">
        <f t="shared" si="21"/>
        <v>42768</v>
      </c>
      <c r="Z72" s="46">
        <f t="shared" si="22"/>
        <v>16632</v>
      </c>
      <c r="AA72" s="82" t="s">
        <v>1244</v>
      </c>
      <c r="AB72" s="21" t="s">
        <v>1273</v>
      </c>
      <c r="AC72" s="21" t="s">
        <v>1301</v>
      </c>
      <c r="AD72" s="82" t="s">
        <v>1330</v>
      </c>
      <c r="AE72" s="54" t="s">
        <v>426</v>
      </c>
      <c r="AF72" s="54" t="s">
        <v>249</v>
      </c>
      <c r="AG72" s="17" t="s">
        <v>461</v>
      </c>
      <c r="AH72" s="54" t="s">
        <v>1084</v>
      </c>
      <c r="AI72" s="54" t="s">
        <v>1062</v>
      </c>
    </row>
    <row r="73" spans="1:35" s="42" customFormat="1" ht="33" customHeight="1" x14ac:dyDescent="0.3">
      <c r="A73" s="48">
        <v>70</v>
      </c>
      <c r="B73" s="28" t="s">
        <v>211</v>
      </c>
      <c r="C73" s="77" t="s">
        <v>223</v>
      </c>
      <c r="D73" s="85" t="s">
        <v>441</v>
      </c>
      <c r="E73" s="85" t="s">
        <v>435</v>
      </c>
      <c r="F73" s="20" t="s">
        <v>1396</v>
      </c>
      <c r="G73" s="21" t="s">
        <v>1056</v>
      </c>
      <c r="H73" s="21"/>
      <c r="I73" s="20" t="s">
        <v>1091</v>
      </c>
      <c r="J73" s="21" t="s">
        <v>1204</v>
      </c>
      <c r="K73" s="72" t="s">
        <v>1087</v>
      </c>
      <c r="L73" s="54" t="s">
        <v>197</v>
      </c>
      <c r="M73" s="17">
        <f>VLOOKUP(AG73,'조정계수 2025.02.01'!A:C,3,0)</f>
        <v>0.8</v>
      </c>
      <c r="N73" s="50">
        <v>30</v>
      </c>
      <c r="O73" s="50">
        <v>1</v>
      </c>
      <c r="P73" s="50">
        <v>31</v>
      </c>
      <c r="Q73" s="51">
        <v>60</v>
      </c>
      <c r="R73" s="51" t="s">
        <v>199</v>
      </c>
      <c r="S73" s="54" t="s">
        <v>209</v>
      </c>
      <c r="T73" s="43">
        <f t="shared" si="16"/>
        <v>92070</v>
      </c>
      <c r="U73" s="44">
        <f t="shared" si="17"/>
        <v>25780</v>
      </c>
      <c r="V73" s="44">
        <f t="shared" si="18"/>
        <v>66290</v>
      </c>
      <c r="W73" s="45">
        <f t="shared" si="19"/>
        <v>33146</v>
      </c>
      <c r="X73" s="45">
        <f t="shared" si="20"/>
        <v>58924</v>
      </c>
      <c r="Y73" s="46">
        <f t="shared" si="21"/>
        <v>62608</v>
      </c>
      <c r="Z73" s="46">
        <f t="shared" si="22"/>
        <v>29462</v>
      </c>
      <c r="AA73" s="82" t="s">
        <v>1245</v>
      </c>
      <c r="AB73" s="21" t="s">
        <v>1274</v>
      </c>
      <c r="AC73" s="21" t="s">
        <v>1302</v>
      </c>
      <c r="AD73" s="82" t="s">
        <v>1331</v>
      </c>
      <c r="AE73" s="54" t="s">
        <v>425</v>
      </c>
      <c r="AF73" s="54" t="s">
        <v>1089</v>
      </c>
      <c r="AG73" s="17" t="s">
        <v>460</v>
      </c>
      <c r="AH73" s="54" t="s">
        <v>1088</v>
      </c>
      <c r="AI73" s="54" t="s">
        <v>1062</v>
      </c>
    </row>
    <row r="74" spans="1:35" s="42" customFormat="1" ht="33" customHeight="1" x14ac:dyDescent="0.3">
      <c r="A74" s="48">
        <v>71</v>
      </c>
      <c r="B74" s="28" t="s">
        <v>211</v>
      </c>
      <c r="C74" s="77" t="s">
        <v>223</v>
      </c>
      <c r="D74" s="85" t="s">
        <v>441</v>
      </c>
      <c r="E74" s="85" t="s">
        <v>1240</v>
      </c>
      <c r="F74" s="20" t="s">
        <v>1396</v>
      </c>
      <c r="G74" s="21" t="s">
        <v>1056</v>
      </c>
      <c r="H74" s="21"/>
      <c r="I74" s="20" t="s">
        <v>1097</v>
      </c>
      <c r="J74" s="21" t="s">
        <v>1205</v>
      </c>
      <c r="K74" s="72" t="s">
        <v>1092</v>
      </c>
      <c r="L74" s="54" t="s">
        <v>191</v>
      </c>
      <c r="M74" s="17">
        <v>1</v>
      </c>
      <c r="N74" s="50">
        <v>27</v>
      </c>
      <c r="O74" s="50">
        <v>1</v>
      </c>
      <c r="P74" s="50">
        <v>28</v>
      </c>
      <c r="Q74" s="51">
        <v>60</v>
      </c>
      <c r="R74" s="51" t="s">
        <v>199</v>
      </c>
      <c r="S74" s="54" t="s">
        <v>209</v>
      </c>
      <c r="T74" s="43">
        <f t="shared" si="16"/>
        <v>117040</v>
      </c>
      <c r="U74" s="44">
        <f t="shared" si="17"/>
        <v>11704</v>
      </c>
      <c r="V74" s="44">
        <f t="shared" si="18"/>
        <v>105336</v>
      </c>
      <c r="W74" s="45">
        <f t="shared" si="19"/>
        <v>23408</v>
      </c>
      <c r="X74" s="45">
        <f t="shared" si="20"/>
        <v>93632</v>
      </c>
      <c r="Y74" s="46">
        <f t="shared" si="21"/>
        <v>70224</v>
      </c>
      <c r="Z74" s="46">
        <f t="shared" si="22"/>
        <v>46816</v>
      </c>
      <c r="AA74" s="82" t="s">
        <v>1246</v>
      </c>
      <c r="AB74" s="21" t="s">
        <v>1275</v>
      </c>
      <c r="AC74" s="21" t="s">
        <v>1303</v>
      </c>
      <c r="AD74" s="82" t="s">
        <v>1332</v>
      </c>
      <c r="AE74" s="54" t="s">
        <v>426</v>
      </c>
      <c r="AF74" s="54" t="s">
        <v>1094</v>
      </c>
      <c r="AG74" s="17" t="s">
        <v>1409</v>
      </c>
      <c r="AH74" s="54" t="s">
        <v>1093</v>
      </c>
      <c r="AI74" s="54" t="s">
        <v>1062</v>
      </c>
    </row>
    <row r="75" spans="1:35" s="42" customFormat="1" ht="33" customHeight="1" x14ac:dyDescent="0.3">
      <c r="A75" s="48">
        <v>72</v>
      </c>
      <c r="B75" s="28" t="s">
        <v>211</v>
      </c>
      <c r="C75" s="77" t="s">
        <v>223</v>
      </c>
      <c r="D75" s="85" t="s">
        <v>437</v>
      </c>
      <c r="E75" s="85" t="s">
        <v>776</v>
      </c>
      <c r="F75" s="20" t="s">
        <v>1396</v>
      </c>
      <c r="G75" s="21" t="s">
        <v>1056</v>
      </c>
      <c r="H75" s="21"/>
      <c r="I75" s="20" t="s">
        <v>1101</v>
      </c>
      <c r="J75" s="21" t="s">
        <v>1206</v>
      </c>
      <c r="K75" s="72" t="s">
        <v>1098</v>
      </c>
      <c r="L75" s="54" t="s">
        <v>191</v>
      </c>
      <c r="M75" s="17">
        <v>1</v>
      </c>
      <c r="N75" s="50">
        <v>30</v>
      </c>
      <c r="O75" s="50">
        <v>1</v>
      </c>
      <c r="P75" s="50">
        <v>31</v>
      </c>
      <c r="Q75" s="51">
        <v>60</v>
      </c>
      <c r="R75" s="51" t="s">
        <v>199</v>
      </c>
      <c r="S75" s="54" t="s">
        <v>209</v>
      </c>
      <c r="T75" s="43">
        <f t="shared" si="16"/>
        <v>129580</v>
      </c>
      <c r="U75" s="44">
        <f t="shared" si="17"/>
        <v>12958</v>
      </c>
      <c r="V75" s="44">
        <f t="shared" si="18"/>
        <v>116622</v>
      </c>
      <c r="W75" s="45">
        <f t="shared" si="19"/>
        <v>25916</v>
      </c>
      <c r="X75" s="45">
        <f t="shared" si="20"/>
        <v>103664</v>
      </c>
      <c r="Y75" s="46">
        <f t="shared" si="21"/>
        <v>77748</v>
      </c>
      <c r="Z75" s="46">
        <f t="shared" si="22"/>
        <v>51832</v>
      </c>
      <c r="AA75" s="82" t="s">
        <v>1247</v>
      </c>
      <c r="AB75" s="21" t="s">
        <v>1276</v>
      </c>
      <c r="AC75" s="21" t="s">
        <v>1304</v>
      </c>
      <c r="AD75" s="82" t="s">
        <v>1333</v>
      </c>
      <c r="AE75" s="54" t="s">
        <v>425</v>
      </c>
      <c r="AF75" s="54" t="s">
        <v>260</v>
      </c>
      <c r="AG75" s="17" t="s">
        <v>497</v>
      </c>
      <c r="AH75" s="54" t="s">
        <v>1099</v>
      </c>
      <c r="AI75" s="54" t="s">
        <v>1062</v>
      </c>
    </row>
    <row r="76" spans="1:35" s="42" customFormat="1" ht="33" customHeight="1" x14ac:dyDescent="0.3">
      <c r="A76" s="48">
        <v>73</v>
      </c>
      <c r="B76" s="28" t="s">
        <v>211</v>
      </c>
      <c r="C76" s="77" t="s">
        <v>223</v>
      </c>
      <c r="D76" s="85" t="s">
        <v>441</v>
      </c>
      <c r="E76" s="85" t="s">
        <v>435</v>
      </c>
      <c r="F76" s="20" t="s">
        <v>1397</v>
      </c>
      <c r="G76" s="21" t="s">
        <v>1056</v>
      </c>
      <c r="H76" s="21"/>
      <c r="I76" s="20" t="s">
        <v>1104</v>
      </c>
      <c r="J76" s="21" t="s">
        <v>1207</v>
      </c>
      <c r="K76" s="72" t="s">
        <v>1102</v>
      </c>
      <c r="L76" s="54" t="s">
        <v>191</v>
      </c>
      <c r="M76" s="17">
        <v>1</v>
      </c>
      <c r="N76" s="50">
        <v>30</v>
      </c>
      <c r="O76" s="50">
        <v>1</v>
      </c>
      <c r="P76" s="50">
        <v>31</v>
      </c>
      <c r="Q76" s="51">
        <v>60</v>
      </c>
      <c r="R76" s="51" t="s">
        <v>199</v>
      </c>
      <c r="S76" s="54" t="s">
        <v>209</v>
      </c>
      <c r="T76" s="43">
        <f t="shared" si="16"/>
        <v>129580</v>
      </c>
      <c r="U76" s="44">
        <f t="shared" si="17"/>
        <v>12958</v>
      </c>
      <c r="V76" s="44">
        <f t="shared" si="18"/>
        <v>116622</v>
      </c>
      <c r="W76" s="45">
        <f t="shared" si="19"/>
        <v>25916</v>
      </c>
      <c r="X76" s="45">
        <f t="shared" si="20"/>
        <v>103664</v>
      </c>
      <c r="Y76" s="46">
        <f t="shared" si="21"/>
        <v>77748</v>
      </c>
      <c r="Z76" s="46">
        <f t="shared" si="22"/>
        <v>51832</v>
      </c>
      <c r="AA76" s="82" t="s">
        <v>1371</v>
      </c>
      <c r="AB76" s="21" t="s">
        <v>1372</v>
      </c>
      <c r="AC76" s="21" t="s">
        <v>1371</v>
      </c>
      <c r="AD76" s="82" t="s">
        <v>1373</v>
      </c>
      <c r="AE76" s="54" t="s">
        <v>425</v>
      </c>
      <c r="AF76" s="54" t="s">
        <v>331</v>
      </c>
      <c r="AG76" s="17" t="s">
        <v>1410</v>
      </c>
      <c r="AH76" s="54" t="s">
        <v>1088</v>
      </c>
      <c r="AI76" s="54" t="s">
        <v>1062</v>
      </c>
    </row>
    <row r="77" spans="1:35" s="42" customFormat="1" ht="33" customHeight="1" x14ac:dyDescent="0.3">
      <c r="A77" s="48">
        <v>74</v>
      </c>
      <c r="B77" s="28" t="s">
        <v>211</v>
      </c>
      <c r="C77" s="77" t="s">
        <v>223</v>
      </c>
      <c r="D77" s="85" t="s">
        <v>441</v>
      </c>
      <c r="E77" s="85" t="s">
        <v>435</v>
      </c>
      <c r="F77" s="20" t="s">
        <v>1396</v>
      </c>
      <c r="G77" s="21" t="s">
        <v>1056</v>
      </c>
      <c r="H77" s="21"/>
      <c r="I77" s="20" t="s">
        <v>1109</v>
      </c>
      <c r="J77" s="21" t="s">
        <v>1208</v>
      </c>
      <c r="K77" s="72" t="s">
        <v>1105</v>
      </c>
      <c r="L77" s="54" t="s">
        <v>197</v>
      </c>
      <c r="M77" s="17">
        <v>1</v>
      </c>
      <c r="N77" s="50">
        <v>38</v>
      </c>
      <c r="O77" s="50">
        <v>1</v>
      </c>
      <c r="P77" s="50">
        <v>39</v>
      </c>
      <c r="Q77" s="51">
        <v>60</v>
      </c>
      <c r="R77" s="51" t="s">
        <v>209</v>
      </c>
      <c r="S77" s="54" t="s">
        <v>209</v>
      </c>
      <c r="T77" s="43">
        <f t="shared" si="16"/>
        <v>115830</v>
      </c>
      <c r="U77" s="44">
        <f t="shared" si="17"/>
        <v>11583</v>
      </c>
      <c r="V77" s="44">
        <f t="shared" si="18"/>
        <v>104247</v>
      </c>
      <c r="W77" s="45">
        <f t="shared" si="19"/>
        <v>23166</v>
      </c>
      <c r="X77" s="45">
        <f t="shared" si="20"/>
        <v>92664</v>
      </c>
      <c r="Y77" s="46">
        <f t="shared" si="21"/>
        <v>69498</v>
      </c>
      <c r="Z77" s="46">
        <f t="shared" si="22"/>
        <v>46332</v>
      </c>
      <c r="AA77" s="82" t="s">
        <v>1248</v>
      </c>
      <c r="AB77" s="21" t="s">
        <v>1277</v>
      </c>
      <c r="AC77" s="21" t="s">
        <v>1305</v>
      </c>
      <c r="AD77" s="82" t="s">
        <v>1334</v>
      </c>
      <c r="AE77" s="54" t="s">
        <v>426</v>
      </c>
      <c r="AF77" s="54" t="s">
        <v>322</v>
      </c>
      <c r="AG77" s="17" t="s">
        <v>1405</v>
      </c>
      <c r="AH77" s="54" t="s">
        <v>1106</v>
      </c>
      <c r="AI77" s="54" t="s">
        <v>1062</v>
      </c>
    </row>
    <row r="78" spans="1:35" s="42" customFormat="1" ht="33" customHeight="1" x14ac:dyDescent="0.3">
      <c r="A78" s="48">
        <v>75</v>
      </c>
      <c r="B78" s="28" t="s">
        <v>211</v>
      </c>
      <c r="C78" s="77" t="s">
        <v>223</v>
      </c>
      <c r="D78" s="85" t="s">
        <v>437</v>
      </c>
      <c r="E78" s="85" t="s">
        <v>1238</v>
      </c>
      <c r="F78" s="20" t="s">
        <v>1396</v>
      </c>
      <c r="G78" s="21" t="s">
        <v>1056</v>
      </c>
      <c r="H78" s="21"/>
      <c r="I78" s="20" t="s">
        <v>1114</v>
      </c>
      <c r="J78" s="21" t="s">
        <v>1209</v>
      </c>
      <c r="K78" s="72" t="s">
        <v>1403</v>
      </c>
      <c r="L78" s="54" t="s">
        <v>197</v>
      </c>
      <c r="M78" s="17">
        <f>VLOOKUP(AG78,'조정계수 2025.02.01'!A:C,3,0)</f>
        <v>0.8</v>
      </c>
      <c r="N78" s="50">
        <v>16</v>
      </c>
      <c r="O78" s="50">
        <v>1</v>
      </c>
      <c r="P78" s="50">
        <v>17</v>
      </c>
      <c r="Q78" s="51">
        <v>60</v>
      </c>
      <c r="R78" s="51" t="s">
        <v>199</v>
      </c>
      <c r="S78" s="54" t="s">
        <v>209</v>
      </c>
      <c r="T78" s="43">
        <f t="shared" si="16"/>
        <v>50490</v>
      </c>
      <c r="U78" s="44">
        <f t="shared" si="17"/>
        <v>14138</v>
      </c>
      <c r="V78" s="44">
        <f t="shared" si="18"/>
        <v>36352</v>
      </c>
      <c r="W78" s="45">
        <f t="shared" si="19"/>
        <v>18177</v>
      </c>
      <c r="X78" s="45">
        <f t="shared" si="20"/>
        <v>32313</v>
      </c>
      <c r="Y78" s="46">
        <f t="shared" si="21"/>
        <v>34334</v>
      </c>
      <c r="Z78" s="46">
        <f t="shared" si="22"/>
        <v>16156</v>
      </c>
      <c r="AA78" s="82" t="s">
        <v>1249</v>
      </c>
      <c r="AB78" s="21" t="s">
        <v>1278</v>
      </c>
      <c r="AC78" s="21" t="s">
        <v>1306</v>
      </c>
      <c r="AD78" s="82" t="s">
        <v>1335</v>
      </c>
      <c r="AE78" s="54" t="s">
        <v>426</v>
      </c>
      <c r="AF78" s="54" t="s">
        <v>1112</v>
      </c>
      <c r="AG78" s="17" t="s">
        <v>446</v>
      </c>
      <c r="AH78" s="54" t="s">
        <v>1111</v>
      </c>
      <c r="AI78" s="54" t="s">
        <v>1062</v>
      </c>
    </row>
    <row r="79" spans="1:35" s="42" customFormat="1" ht="33" customHeight="1" x14ac:dyDescent="0.3">
      <c r="A79" s="48">
        <v>76</v>
      </c>
      <c r="B79" s="28" t="s">
        <v>211</v>
      </c>
      <c r="C79" s="77" t="s">
        <v>223</v>
      </c>
      <c r="D79" s="85" t="s">
        <v>810</v>
      </c>
      <c r="E79" s="85" t="s">
        <v>1239</v>
      </c>
      <c r="F79" s="20" t="s">
        <v>1396</v>
      </c>
      <c r="G79" s="21" t="s">
        <v>1056</v>
      </c>
      <c r="H79" s="21"/>
      <c r="I79" s="20" t="s">
        <v>1118</v>
      </c>
      <c r="J79" s="21" t="s">
        <v>1210</v>
      </c>
      <c r="K79" s="72" t="s">
        <v>1115</v>
      </c>
      <c r="L79" s="54" t="s">
        <v>197</v>
      </c>
      <c r="M79" s="17">
        <v>1</v>
      </c>
      <c r="N79" s="50">
        <v>19</v>
      </c>
      <c r="O79" s="50">
        <v>1</v>
      </c>
      <c r="P79" s="50">
        <v>20</v>
      </c>
      <c r="Q79" s="51">
        <v>60</v>
      </c>
      <c r="R79" s="51" t="s">
        <v>199</v>
      </c>
      <c r="S79" s="54" t="s">
        <v>209</v>
      </c>
      <c r="T79" s="43">
        <f t="shared" si="16"/>
        <v>59400</v>
      </c>
      <c r="U79" s="44">
        <f t="shared" si="17"/>
        <v>5940</v>
      </c>
      <c r="V79" s="44">
        <f t="shared" si="18"/>
        <v>53460</v>
      </c>
      <c r="W79" s="45">
        <f t="shared" si="19"/>
        <v>11880</v>
      </c>
      <c r="X79" s="45">
        <f t="shared" si="20"/>
        <v>47520</v>
      </c>
      <c r="Y79" s="46">
        <f t="shared" si="21"/>
        <v>35640</v>
      </c>
      <c r="Z79" s="46">
        <f t="shared" si="22"/>
        <v>23760</v>
      </c>
      <c r="AA79" s="82" t="s">
        <v>1250</v>
      </c>
      <c r="AB79" s="21" t="s">
        <v>1279</v>
      </c>
      <c r="AC79" s="21" t="s">
        <v>1307</v>
      </c>
      <c r="AD79" s="82" t="s">
        <v>1336</v>
      </c>
      <c r="AE79" s="54" t="s">
        <v>426</v>
      </c>
      <c r="AF79" s="54" t="s">
        <v>1116</v>
      </c>
      <c r="AG79" s="17" t="s">
        <v>1411</v>
      </c>
      <c r="AH79" s="54" t="s">
        <v>1005</v>
      </c>
      <c r="AI79" s="54" t="s">
        <v>1062</v>
      </c>
    </row>
    <row r="80" spans="1:35" s="42" customFormat="1" ht="33" customHeight="1" x14ac:dyDescent="0.3">
      <c r="A80" s="48">
        <v>77</v>
      </c>
      <c r="B80" s="28" t="s">
        <v>211</v>
      </c>
      <c r="C80" s="77" t="s">
        <v>223</v>
      </c>
      <c r="D80" s="85" t="s">
        <v>458</v>
      </c>
      <c r="E80" s="85" t="s">
        <v>440</v>
      </c>
      <c r="F80" s="20" t="s">
        <v>1396</v>
      </c>
      <c r="G80" s="21" t="s">
        <v>1056</v>
      </c>
      <c r="H80" s="21"/>
      <c r="I80" s="20" t="s">
        <v>1122</v>
      </c>
      <c r="J80" s="21" t="s">
        <v>1211</v>
      </c>
      <c r="K80" s="72" t="s">
        <v>1119</v>
      </c>
      <c r="L80" s="54" t="s">
        <v>197</v>
      </c>
      <c r="M80" s="17">
        <f>VLOOKUP(AG80,'조정계수 2025.02.01'!A:C,3,0)</f>
        <v>0.7</v>
      </c>
      <c r="N80" s="50">
        <v>15</v>
      </c>
      <c r="O80" s="50">
        <v>1</v>
      </c>
      <c r="P80" s="50">
        <v>16</v>
      </c>
      <c r="Q80" s="51">
        <v>60</v>
      </c>
      <c r="R80" s="51" t="s">
        <v>199</v>
      </c>
      <c r="S80" s="54" t="s">
        <v>209</v>
      </c>
      <c r="T80" s="43">
        <f t="shared" si="16"/>
        <v>47520</v>
      </c>
      <c r="U80" s="44">
        <f t="shared" si="17"/>
        <v>17583</v>
      </c>
      <c r="V80" s="44">
        <f t="shared" si="18"/>
        <v>29937</v>
      </c>
      <c r="W80" s="45">
        <f t="shared" si="19"/>
        <v>20909</v>
      </c>
      <c r="X80" s="45">
        <f t="shared" si="20"/>
        <v>26611</v>
      </c>
      <c r="Y80" s="46">
        <f t="shared" si="21"/>
        <v>34215</v>
      </c>
      <c r="Z80" s="46">
        <f t="shared" si="22"/>
        <v>13305</v>
      </c>
      <c r="AA80" s="82" t="s">
        <v>1251</v>
      </c>
      <c r="AB80" s="21" t="s">
        <v>1280</v>
      </c>
      <c r="AC80" s="21" t="s">
        <v>1308</v>
      </c>
      <c r="AD80" s="82" t="s">
        <v>1337</v>
      </c>
      <c r="AE80" s="54" t="s">
        <v>426</v>
      </c>
      <c r="AF80" s="54" t="s">
        <v>258</v>
      </c>
      <c r="AG80" s="17" t="s">
        <v>451</v>
      </c>
      <c r="AH80" s="54" t="s">
        <v>1120</v>
      </c>
      <c r="AI80" s="54" t="s">
        <v>1062</v>
      </c>
    </row>
    <row r="81" spans="1:35" s="42" customFormat="1" ht="33" customHeight="1" x14ac:dyDescent="0.3">
      <c r="A81" s="48">
        <v>78</v>
      </c>
      <c r="B81" s="28" t="s">
        <v>211</v>
      </c>
      <c r="C81" s="77" t="s">
        <v>223</v>
      </c>
      <c r="D81" s="85" t="s">
        <v>458</v>
      </c>
      <c r="E81" s="85" t="s">
        <v>1236</v>
      </c>
      <c r="F81" s="20" t="s">
        <v>1396</v>
      </c>
      <c r="G81" s="21" t="s">
        <v>1056</v>
      </c>
      <c r="H81" s="21"/>
      <c r="I81" s="20" t="s">
        <v>1129</v>
      </c>
      <c r="J81" s="21" t="s">
        <v>1213</v>
      </c>
      <c r="K81" s="72" t="s">
        <v>1126</v>
      </c>
      <c r="L81" s="54" t="s">
        <v>197</v>
      </c>
      <c r="M81" s="17">
        <f>VLOOKUP(AG81,'조정계수 2025.02.01'!A:C,3,0)</f>
        <v>0.7</v>
      </c>
      <c r="N81" s="50">
        <v>23</v>
      </c>
      <c r="O81" s="50">
        <v>1</v>
      </c>
      <c r="P81" s="50">
        <v>24</v>
      </c>
      <c r="Q81" s="51">
        <v>60</v>
      </c>
      <c r="R81" s="51" t="s">
        <v>209</v>
      </c>
      <c r="S81" s="54" t="s">
        <v>209</v>
      </c>
      <c r="T81" s="43">
        <f t="shared" si="16"/>
        <v>71280</v>
      </c>
      <c r="U81" s="44">
        <f t="shared" si="17"/>
        <v>26374</v>
      </c>
      <c r="V81" s="44">
        <f t="shared" si="18"/>
        <v>44906</v>
      </c>
      <c r="W81" s="45">
        <f t="shared" si="19"/>
        <v>31364</v>
      </c>
      <c r="X81" s="45">
        <f t="shared" si="20"/>
        <v>39916</v>
      </c>
      <c r="Y81" s="46">
        <f t="shared" si="21"/>
        <v>51322</v>
      </c>
      <c r="Z81" s="46">
        <f t="shared" si="22"/>
        <v>19958</v>
      </c>
      <c r="AA81" s="82" t="s">
        <v>1253</v>
      </c>
      <c r="AB81" s="21" t="s">
        <v>1282</v>
      </c>
      <c r="AC81" s="21" t="s">
        <v>1310</v>
      </c>
      <c r="AD81" s="82" t="s">
        <v>1339</v>
      </c>
      <c r="AE81" s="54" t="s">
        <v>426</v>
      </c>
      <c r="AF81" s="54" t="s">
        <v>258</v>
      </c>
      <c r="AG81" s="17" t="s">
        <v>451</v>
      </c>
      <c r="AH81" s="54" t="s">
        <v>1120</v>
      </c>
      <c r="AI81" s="54" t="s">
        <v>1062</v>
      </c>
    </row>
    <row r="82" spans="1:35" s="42" customFormat="1" ht="33" customHeight="1" x14ac:dyDescent="0.3">
      <c r="A82" s="48">
        <v>79</v>
      </c>
      <c r="B82" s="28" t="s">
        <v>211</v>
      </c>
      <c r="C82" s="77" t="s">
        <v>208</v>
      </c>
      <c r="D82" s="85" t="s">
        <v>201</v>
      </c>
      <c r="E82" s="85" t="s">
        <v>440</v>
      </c>
      <c r="F82" s="20" t="s">
        <v>1396</v>
      </c>
      <c r="G82" s="21" t="s">
        <v>1056</v>
      </c>
      <c r="H82" s="21"/>
      <c r="I82" s="20" t="s">
        <v>1132</v>
      </c>
      <c r="J82" s="21" t="s">
        <v>1214</v>
      </c>
      <c r="K82" s="72" t="s">
        <v>1130</v>
      </c>
      <c r="L82" s="54" t="s">
        <v>197</v>
      </c>
      <c r="M82" s="17">
        <f>VLOOKUP(AG82,'조정계수 2025.02.01'!A:C,3,0)</f>
        <v>0.7</v>
      </c>
      <c r="N82" s="50">
        <v>30</v>
      </c>
      <c r="O82" s="50">
        <v>1</v>
      </c>
      <c r="P82" s="50">
        <v>31</v>
      </c>
      <c r="Q82" s="51">
        <v>60</v>
      </c>
      <c r="R82" s="51" t="s">
        <v>199</v>
      </c>
      <c r="S82" s="54" t="s">
        <v>209</v>
      </c>
      <c r="T82" s="43">
        <f t="shared" si="16"/>
        <v>92070</v>
      </c>
      <c r="U82" s="44">
        <f t="shared" si="17"/>
        <v>34066</v>
      </c>
      <c r="V82" s="44">
        <f t="shared" si="18"/>
        <v>58004</v>
      </c>
      <c r="W82" s="45">
        <f t="shared" si="19"/>
        <v>40511</v>
      </c>
      <c r="X82" s="45">
        <f t="shared" si="20"/>
        <v>51559</v>
      </c>
      <c r="Y82" s="46">
        <f t="shared" si="21"/>
        <v>66291</v>
      </c>
      <c r="Z82" s="46">
        <f t="shared" si="22"/>
        <v>25779</v>
      </c>
      <c r="AA82" s="82" t="s">
        <v>1254</v>
      </c>
      <c r="AB82" s="21" t="s">
        <v>1283</v>
      </c>
      <c r="AC82" s="21" t="s">
        <v>1311</v>
      </c>
      <c r="AD82" s="82" t="s">
        <v>1340</v>
      </c>
      <c r="AE82" s="54" t="s">
        <v>426</v>
      </c>
      <c r="AF82" s="54" t="s">
        <v>258</v>
      </c>
      <c r="AG82" s="17" t="s">
        <v>451</v>
      </c>
      <c r="AH82" s="54" t="s">
        <v>1120</v>
      </c>
      <c r="AI82" s="54" t="s">
        <v>1062</v>
      </c>
    </row>
    <row r="83" spans="1:35" s="42" customFormat="1" ht="33" customHeight="1" x14ac:dyDescent="0.3">
      <c r="A83" s="48">
        <v>80</v>
      </c>
      <c r="B83" s="28" t="s">
        <v>211</v>
      </c>
      <c r="C83" s="77" t="s">
        <v>208</v>
      </c>
      <c r="D83" s="85" t="s">
        <v>418</v>
      </c>
      <c r="E83" s="85" t="s">
        <v>202</v>
      </c>
      <c r="F83" s="20" t="s">
        <v>1396</v>
      </c>
      <c r="G83" s="21" t="s">
        <v>1056</v>
      </c>
      <c r="H83" s="21"/>
      <c r="I83" s="20" t="s">
        <v>1135</v>
      </c>
      <c r="J83" s="21" t="s">
        <v>1215</v>
      </c>
      <c r="K83" s="72" t="s">
        <v>1133</v>
      </c>
      <c r="L83" s="54" t="s">
        <v>197</v>
      </c>
      <c r="M83" s="17">
        <f>VLOOKUP(AG83,'조정계수 2025.02.01'!A:C,3,0)</f>
        <v>0.7</v>
      </c>
      <c r="N83" s="50">
        <v>18</v>
      </c>
      <c r="O83" s="50">
        <v>1</v>
      </c>
      <c r="P83" s="50">
        <v>19</v>
      </c>
      <c r="Q83" s="51">
        <v>60</v>
      </c>
      <c r="R83" s="51" t="s">
        <v>209</v>
      </c>
      <c r="S83" s="54" t="s">
        <v>209</v>
      </c>
      <c r="T83" s="43">
        <f t="shared" si="16"/>
        <v>56430</v>
      </c>
      <c r="U83" s="44">
        <f t="shared" si="17"/>
        <v>20880</v>
      </c>
      <c r="V83" s="44">
        <f t="shared" si="18"/>
        <v>35550</v>
      </c>
      <c r="W83" s="45">
        <f t="shared" si="19"/>
        <v>24830</v>
      </c>
      <c r="X83" s="45">
        <f t="shared" si="20"/>
        <v>31600</v>
      </c>
      <c r="Y83" s="46">
        <f t="shared" si="21"/>
        <v>40630</v>
      </c>
      <c r="Z83" s="46">
        <f t="shared" si="22"/>
        <v>15800</v>
      </c>
      <c r="AA83" s="82" t="s">
        <v>1255</v>
      </c>
      <c r="AB83" s="21" t="s">
        <v>1284</v>
      </c>
      <c r="AC83" s="21" t="s">
        <v>1312</v>
      </c>
      <c r="AD83" s="82" t="s">
        <v>1341</v>
      </c>
      <c r="AE83" s="54" t="s">
        <v>426</v>
      </c>
      <c r="AF83" s="54" t="s">
        <v>234</v>
      </c>
      <c r="AG83" s="17" t="s">
        <v>461</v>
      </c>
      <c r="AH83" s="54" t="s">
        <v>1120</v>
      </c>
      <c r="AI83" s="54" t="s">
        <v>1062</v>
      </c>
    </row>
    <row r="84" spans="1:35" s="42" customFormat="1" ht="33" customHeight="1" x14ac:dyDescent="0.3">
      <c r="A84" s="48">
        <v>81</v>
      </c>
      <c r="B84" s="28" t="s">
        <v>211</v>
      </c>
      <c r="C84" s="77" t="s">
        <v>208</v>
      </c>
      <c r="D84" s="85" t="s">
        <v>418</v>
      </c>
      <c r="E84" s="85" t="s">
        <v>202</v>
      </c>
      <c r="F84" s="20" t="s">
        <v>1396</v>
      </c>
      <c r="G84" s="21" t="s">
        <v>1056</v>
      </c>
      <c r="H84" s="21"/>
      <c r="I84" s="20" t="s">
        <v>1139</v>
      </c>
      <c r="J84" s="21" t="s">
        <v>1216</v>
      </c>
      <c r="K84" s="72" t="s">
        <v>1136</v>
      </c>
      <c r="L84" s="54" t="s">
        <v>197</v>
      </c>
      <c r="M84" s="17">
        <f>VLOOKUP(AG84,'조정계수 2025.02.01'!A:C,3,0)</f>
        <v>0.7</v>
      </c>
      <c r="N84" s="50">
        <v>20</v>
      </c>
      <c r="O84" s="50">
        <v>1</v>
      </c>
      <c r="P84" s="50">
        <v>21</v>
      </c>
      <c r="Q84" s="51">
        <v>60</v>
      </c>
      <c r="R84" s="51" t="s">
        <v>199</v>
      </c>
      <c r="S84" s="54" t="s">
        <v>209</v>
      </c>
      <c r="T84" s="43">
        <f t="shared" si="16"/>
        <v>62370</v>
      </c>
      <c r="U84" s="44">
        <f t="shared" si="17"/>
        <v>23077</v>
      </c>
      <c r="V84" s="44">
        <f t="shared" si="18"/>
        <v>39293</v>
      </c>
      <c r="W84" s="45">
        <f t="shared" si="19"/>
        <v>27443</v>
      </c>
      <c r="X84" s="45">
        <f t="shared" si="20"/>
        <v>34927</v>
      </c>
      <c r="Y84" s="46">
        <f t="shared" si="21"/>
        <v>44907</v>
      </c>
      <c r="Z84" s="46">
        <f t="shared" si="22"/>
        <v>17463</v>
      </c>
      <c r="AA84" s="82" t="s">
        <v>1256</v>
      </c>
      <c r="AB84" s="21" t="s">
        <v>1285</v>
      </c>
      <c r="AC84" s="21" t="s">
        <v>1313</v>
      </c>
      <c r="AD84" s="82" t="s">
        <v>1342</v>
      </c>
      <c r="AE84" s="54" t="s">
        <v>426</v>
      </c>
      <c r="AF84" s="54" t="s">
        <v>258</v>
      </c>
      <c r="AG84" s="17" t="s">
        <v>451</v>
      </c>
      <c r="AH84" s="54" t="s">
        <v>1137</v>
      </c>
      <c r="AI84" s="54" t="s">
        <v>1062</v>
      </c>
    </row>
    <row r="85" spans="1:35" s="42" customFormat="1" ht="33" customHeight="1" x14ac:dyDescent="0.3">
      <c r="A85" s="48">
        <v>82</v>
      </c>
      <c r="B85" s="28" t="s">
        <v>211</v>
      </c>
      <c r="C85" s="77" t="s">
        <v>223</v>
      </c>
      <c r="D85" s="85" t="s">
        <v>437</v>
      </c>
      <c r="E85" s="85" t="s">
        <v>1237</v>
      </c>
      <c r="F85" s="20" t="s">
        <v>1396</v>
      </c>
      <c r="G85" s="21" t="s">
        <v>1056</v>
      </c>
      <c r="H85" s="21"/>
      <c r="I85" s="20" t="s">
        <v>1146</v>
      </c>
      <c r="J85" s="21" t="s">
        <v>1218</v>
      </c>
      <c r="K85" s="72" t="s">
        <v>1143</v>
      </c>
      <c r="L85" s="54" t="s">
        <v>197</v>
      </c>
      <c r="M85" s="17">
        <f>VLOOKUP(AG85,'조정계수 2025.02.01'!A:C,3,0)</f>
        <v>0.8</v>
      </c>
      <c r="N85" s="50">
        <v>20</v>
      </c>
      <c r="O85" s="50">
        <v>1</v>
      </c>
      <c r="P85" s="50">
        <v>21</v>
      </c>
      <c r="Q85" s="51">
        <v>60</v>
      </c>
      <c r="R85" s="51" t="s">
        <v>199</v>
      </c>
      <c r="S85" s="54" t="s">
        <v>209</v>
      </c>
      <c r="T85" s="43">
        <f t="shared" si="16"/>
        <v>62370</v>
      </c>
      <c r="U85" s="44">
        <f t="shared" si="17"/>
        <v>17464</v>
      </c>
      <c r="V85" s="44">
        <f t="shared" si="18"/>
        <v>44906</v>
      </c>
      <c r="W85" s="45">
        <f t="shared" si="19"/>
        <v>22454</v>
      </c>
      <c r="X85" s="45">
        <f t="shared" si="20"/>
        <v>39916</v>
      </c>
      <c r="Y85" s="46">
        <f t="shared" si="21"/>
        <v>42412</v>
      </c>
      <c r="Z85" s="46">
        <f t="shared" si="22"/>
        <v>19958</v>
      </c>
      <c r="AA85" s="82" t="s">
        <v>1258</v>
      </c>
      <c r="AB85" s="21" t="s">
        <v>1287</v>
      </c>
      <c r="AC85" s="21" t="s">
        <v>1315</v>
      </c>
      <c r="AD85" s="82" t="s">
        <v>1344</v>
      </c>
      <c r="AE85" s="54" t="s">
        <v>426</v>
      </c>
      <c r="AF85" s="54" t="s">
        <v>334</v>
      </c>
      <c r="AG85" s="17" t="s">
        <v>463</v>
      </c>
      <c r="AH85" s="65" t="s">
        <v>1487</v>
      </c>
      <c r="AI85" s="54" t="s">
        <v>1062</v>
      </c>
    </row>
    <row r="86" spans="1:35" s="42" customFormat="1" ht="33" customHeight="1" x14ac:dyDescent="0.3">
      <c r="A86" s="48">
        <v>83</v>
      </c>
      <c r="B86" s="28" t="s">
        <v>211</v>
      </c>
      <c r="C86" s="77" t="s">
        <v>208</v>
      </c>
      <c r="D86" s="85" t="s">
        <v>418</v>
      </c>
      <c r="E86" s="85" t="s">
        <v>202</v>
      </c>
      <c r="F86" s="20" t="s">
        <v>1396</v>
      </c>
      <c r="G86" s="21" t="s">
        <v>1056</v>
      </c>
      <c r="H86" s="21"/>
      <c r="I86" s="20" t="s">
        <v>1149</v>
      </c>
      <c r="J86" s="21" t="s">
        <v>1219</v>
      </c>
      <c r="K86" s="72" t="s">
        <v>1147</v>
      </c>
      <c r="L86" s="54" t="s">
        <v>197</v>
      </c>
      <c r="M86" s="17">
        <f>VLOOKUP(AG86,'조정계수 2025.02.01'!A:C,3,0)</f>
        <v>0.7</v>
      </c>
      <c r="N86" s="50">
        <v>20</v>
      </c>
      <c r="O86" s="50">
        <v>1</v>
      </c>
      <c r="P86" s="50">
        <v>21</v>
      </c>
      <c r="Q86" s="51">
        <v>60</v>
      </c>
      <c r="R86" s="51" t="s">
        <v>199</v>
      </c>
      <c r="S86" s="54" t="s">
        <v>209</v>
      </c>
      <c r="T86" s="43">
        <f t="shared" si="16"/>
        <v>62370</v>
      </c>
      <c r="U86" s="44">
        <f t="shared" si="17"/>
        <v>23077</v>
      </c>
      <c r="V86" s="44">
        <f t="shared" si="18"/>
        <v>39293</v>
      </c>
      <c r="W86" s="45">
        <f t="shared" si="19"/>
        <v>27443</v>
      </c>
      <c r="X86" s="45">
        <f t="shared" si="20"/>
        <v>34927</v>
      </c>
      <c r="Y86" s="46">
        <f t="shared" si="21"/>
        <v>44907</v>
      </c>
      <c r="Z86" s="46">
        <f t="shared" si="22"/>
        <v>17463</v>
      </c>
      <c r="AA86" s="82" t="s">
        <v>1259</v>
      </c>
      <c r="AB86" s="21" t="s">
        <v>1288</v>
      </c>
      <c r="AC86" s="21" t="s">
        <v>1316</v>
      </c>
      <c r="AD86" s="82" t="s">
        <v>1345</v>
      </c>
      <c r="AE86" s="54" t="s">
        <v>426</v>
      </c>
      <c r="AF86" s="54" t="s">
        <v>234</v>
      </c>
      <c r="AG86" s="17" t="s">
        <v>461</v>
      </c>
      <c r="AH86" s="54" t="s">
        <v>1120</v>
      </c>
      <c r="AI86" s="54" t="s">
        <v>1062</v>
      </c>
    </row>
    <row r="87" spans="1:35" s="42" customFormat="1" ht="33" customHeight="1" x14ac:dyDescent="0.3">
      <c r="A87" s="48">
        <v>84</v>
      </c>
      <c r="B87" s="28" t="s">
        <v>211</v>
      </c>
      <c r="C87" s="77" t="s">
        <v>223</v>
      </c>
      <c r="D87" s="85" t="s">
        <v>441</v>
      </c>
      <c r="E87" s="85" t="s">
        <v>435</v>
      </c>
      <c r="F87" s="20" t="s">
        <v>1396</v>
      </c>
      <c r="G87" s="21" t="s">
        <v>1056</v>
      </c>
      <c r="H87" s="21"/>
      <c r="I87" s="20" t="s">
        <v>1152</v>
      </c>
      <c r="J87" s="21" t="s">
        <v>1220</v>
      </c>
      <c r="K87" s="72" t="s">
        <v>1150</v>
      </c>
      <c r="L87" s="54" t="s">
        <v>197</v>
      </c>
      <c r="M87" s="17">
        <f>VLOOKUP(AG87,'조정계수 2025.02.01'!A:C,3,0)</f>
        <v>0.9</v>
      </c>
      <c r="N87" s="50">
        <v>20</v>
      </c>
      <c r="O87" s="50">
        <v>1</v>
      </c>
      <c r="P87" s="50">
        <v>21</v>
      </c>
      <c r="Q87" s="51">
        <v>60</v>
      </c>
      <c r="R87" s="51" t="s">
        <v>199</v>
      </c>
      <c r="S87" s="54" t="s">
        <v>209</v>
      </c>
      <c r="T87" s="43">
        <f t="shared" si="16"/>
        <v>62370</v>
      </c>
      <c r="U87" s="44">
        <f t="shared" si="17"/>
        <v>11851</v>
      </c>
      <c r="V87" s="44">
        <f t="shared" si="18"/>
        <v>50519</v>
      </c>
      <c r="W87" s="45">
        <f t="shared" si="19"/>
        <v>17464</v>
      </c>
      <c r="X87" s="45">
        <f t="shared" si="20"/>
        <v>44906</v>
      </c>
      <c r="Y87" s="46">
        <f t="shared" si="21"/>
        <v>39917</v>
      </c>
      <c r="Z87" s="46">
        <f t="shared" si="22"/>
        <v>22453</v>
      </c>
      <c r="AA87" s="82" t="s">
        <v>1260</v>
      </c>
      <c r="AB87" s="21" t="s">
        <v>1289</v>
      </c>
      <c r="AC87" s="21" t="s">
        <v>1317</v>
      </c>
      <c r="AD87" s="82" t="s">
        <v>1346</v>
      </c>
      <c r="AE87" s="54" t="s">
        <v>425</v>
      </c>
      <c r="AF87" s="54" t="s">
        <v>236</v>
      </c>
      <c r="AG87" s="17" t="s">
        <v>453</v>
      </c>
      <c r="AH87" s="54" t="s">
        <v>1088</v>
      </c>
      <c r="AI87" s="54" t="s">
        <v>1062</v>
      </c>
    </row>
    <row r="88" spans="1:35" s="42" customFormat="1" ht="33" customHeight="1" x14ac:dyDescent="0.3">
      <c r="A88" s="48">
        <v>85</v>
      </c>
      <c r="B88" s="28" t="s">
        <v>211</v>
      </c>
      <c r="C88" s="77" t="s">
        <v>208</v>
      </c>
      <c r="D88" s="85" t="s">
        <v>418</v>
      </c>
      <c r="E88" s="85" t="s">
        <v>758</v>
      </c>
      <c r="F88" s="20" t="s">
        <v>1396</v>
      </c>
      <c r="G88" s="21" t="s">
        <v>1056</v>
      </c>
      <c r="H88" s="21"/>
      <c r="I88" s="20" t="s">
        <v>1156</v>
      </c>
      <c r="J88" s="21" t="s">
        <v>1221</v>
      </c>
      <c r="K88" s="72" t="s">
        <v>1404</v>
      </c>
      <c r="L88" s="54" t="s">
        <v>197</v>
      </c>
      <c r="M88" s="17">
        <f>VLOOKUP(AG88,'조정계수 2025.02.01'!A:C,3,0)</f>
        <v>0.7</v>
      </c>
      <c r="N88" s="50">
        <v>16</v>
      </c>
      <c r="O88" s="50">
        <v>1</v>
      </c>
      <c r="P88" s="50">
        <v>17</v>
      </c>
      <c r="Q88" s="51">
        <v>60</v>
      </c>
      <c r="R88" s="51" t="s">
        <v>199</v>
      </c>
      <c r="S88" s="54" t="s">
        <v>209</v>
      </c>
      <c r="T88" s="43">
        <f t="shared" si="16"/>
        <v>50490</v>
      </c>
      <c r="U88" s="44">
        <f t="shared" si="17"/>
        <v>18682</v>
      </c>
      <c r="V88" s="44">
        <f t="shared" si="18"/>
        <v>31808</v>
      </c>
      <c r="W88" s="45">
        <f t="shared" si="19"/>
        <v>22216</v>
      </c>
      <c r="X88" s="45">
        <f t="shared" si="20"/>
        <v>28274</v>
      </c>
      <c r="Y88" s="46">
        <f t="shared" si="21"/>
        <v>36353</v>
      </c>
      <c r="Z88" s="46">
        <f t="shared" si="22"/>
        <v>14137</v>
      </c>
      <c r="AA88" s="82" t="s">
        <v>1261</v>
      </c>
      <c r="AB88" s="21" t="s">
        <v>1290</v>
      </c>
      <c r="AC88" s="21" t="s">
        <v>1318</v>
      </c>
      <c r="AD88" s="82" t="s">
        <v>1347</v>
      </c>
      <c r="AE88" s="54" t="s">
        <v>426</v>
      </c>
      <c r="AF88" s="54" t="s">
        <v>258</v>
      </c>
      <c r="AG88" s="17" t="s">
        <v>451</v>
      </c>
      <c r="AH88" s="54" t="s">
        <v>1154</v>
      </c>
      <c r="AI88" s="54" t="s">
        <v>1062</v>
      </c>
    </row>
    <row r="89" spans="1:35" s="42" customFormat="1" ht="33" customHeight="1" x14ac:dyDescent="0.3">
      <c r="A89" s="48">
        <v>86</v>
      </c>
      <c r="B89" s="28" t="s">
        <v>211</v>
      </c>
      <c r="C89" s="77" t="s">
        <v>208</v>
      </c>
      <c r="D89" s="85" t="s">
        <v>418</v>
      </c>
      <c r="E89" s="85" t="s">
        <v>202</v>
      </c>
      <c r="F89" s="20" t="s">
        <v>1396</v>
      </c>
      <c r="G89" s="21" t="s">
        <v>1056</v>
      </c>
      <c r="H89" s="21"/>
      <c r="I89" s="20" t="s">
        <v>1159</v>
      </c>
      <c r="J89" s="21" t="s">
        <v>1222</v>
      </c>
      <c r="K89" s="72" t="s">
        <v>1157</v>
      </c>
      <c r="L89" s="54" t="s">
        <v>197</v>
      </c>
      <c r="M89" s="17">
        <f>VLOOKUP(AG89,'조정계수 2025.02.01'!A:C,3,0)</f>
        <v>0.7</v>
      </c>
      <c r="N89" s="50">
        <v>20</v>
      </c>
      <c r="O89" s="50">
        <v>1</v>
      </c>
      <c r="P89" s="50">
        <v>21</v>
      </c>
      <c r="Q89" s="51">
        <v>60</v>
      </c>
      <c r="R89" s="51" t="s">
        <v>199</v>
      </c>
      <c r="S89" s="54" t="s">
        <v>209</v>
      </c>
      <c r="T89" s="43">
        <f t="shared" si="16"/>
        <v>62370</v>
      </c>
      <c r="U89" s="44">
        <f t="shared" si="17"/>
        <v>23077</v>
      </c>
      <c r="V89" s="44">
        <f t="shared" si="18"/>
        <v>39293</v>
      </c>
      <c r="W89" s="45">
        <f t="shared" si="19"/>
        <v>27443</v>
      </c>
      <c r="X89" s="45">
        <f t="shared" si="20"/>
        <v>34927</v>
      </c>
      <c r="Y89" s="46">
        <f t="shared" si="21"/>
        <v>44907</v>
      </c>
      <c r="Z89" s="46">
        <f t="shared" si="22"/>
        <v>17463</v>
      </c>
      <c r="AA89" s="82" t="s">
        <v>1262</v>
      </c>
      <c r="AB89" s="21" t="s">
        <v>1291</v>
      </c>
      <c r="AC89" s="21" t="s">
        <v>1319</v>
      </c>
      <c r="AD89" s="82" t="s">
        <v>1348</v>
      </c>
      <c r="AE89" s="54" t="s">
        <v>426</v>
      </c>
      <c r="AF89" s="54" t="s">
        <v>1158</v>
      </c>
      <c r="AG89" s="17" t="s">
        <v>461</v>
      </c>
      <c r="AH89" s="54" t="s">
        <v>1120</v>
      </c>
      <c r="AI89" s="54" t="s">
        <v>1062</v>
      </c>
    </row>
    <row r="90" spans="1:35" s="42" customFormat="1" ht="33" customHeight="1" x14ac:dyDescent="0.3">
      <c r="A90" s="48">
        <v>87</v>
      </c>
      <c r="B90" s="28" t="s">
        <v>211</v>
      </c>
      <c r="C90" s="77" t="s">
        <v>208</v>
      </c>
      <c r="D90" s="85" t="s">
        <v>418</v>
      </c>
      <c r="E90" s="85" t="s">
        <v>202</v>
      </c>
      <c r="F90" s="20" t="s">
        <v>1396</v>
      </c>
      <c r="G90" s="21" t="s">
        <v>1056</v>
      </c>
      <c r="H90" s="21"/>
      <c r="I90" s="20" t="s">
        <v>1163</v>
      </c>
      <c r="J90" s="21" t="s">
        <v>1223</v>
      </c>
      <c r="K90" s="72" t="s">
        <v>1160</v>
      </c>
      <c r="L90" s="54" t="s">
        <v>197</v>
      </c>
      <c r="M90" s="17">
        <f>VLOOKUP(AG90,'조정계수 2025.02.01'!A:C,3,0)</f>
        <v>0.7</v>
      </c>
      <c r="N90" s="50">
        <v>20</v>
      </c>
      <c r="O90" s="50">
        <v>1</v>
      </c>
      <c r="P90" s="50">
        <v>21</v>
      </c>
      <c r="Q90" s="51">
        <v>60</v>
      </c>
      <c r="R90" s="51" t="s">
        <v>199</v>
      </c>
      <c r="S90" s="54" t="s">
        <v>209</v>
      </c>
      <c r="T90" s="43">
        <f t="shared" si="16"/>
        <v>62370</v>
      </c>
      <c r="U90" s="44">
        <f t="shared" si="17"/>
        <v>23077</v>
      </c>
      <c r="V90" s="44">
        <f t="shared" si="18"/>
        <v>39293</v>
      </c>
      <c r="W90" s="45">
        <f t="shared" si="19"/>
        <v>27443</v>
      </c>
      <c r="X90" s="45">
        <f t="shared" si="20"/>
        <v>34927</v>
      </c>
      <c r="Y90" s="46">
        <f t="shared" si="21"/>
        <v>44907</v>
      </c>
      <c r="Z90" s="46">
        <f t="shared" si="22"/>
        <v>17463</v>
      </c>
      <c r="AA90" s="82" t="s">
        <v>1263</v>
      </c>
      <c r="AB90" s="21" t="s">
        <v>1292</v>
      </c>
      <c r="AC90" s="21" t="s">
        <v>1320</v>
      </c>
      <c r="AD90" s="82" t="s">
        <v>1349</v>
      </c>
      <c r="AE90" s="54" t="s">
        <v>426</v>
      </c>
      <c r="AF90" s="54" t="s">
        <v>1161</v>
      </c>
      <c r="AG90" s="17" t="s">
        <v>461</v>
      </c>
      <c r="AH90" s="54" t="s">
        <v>1120</v>
      </c>
      <c r="AI90" s="54" t="s">
        <v>1062</v>
      </c>
    </row>
    <row r="91" spans="1:35" s="42" customFormat="1" ht="33" customHeight="1" x14ac:dyDescent="0.3">
      <c r="A91" s="48">
        <v>88</v>
      </c>
      <c r="B91" s="28" t="s">
        <v>211</v>
      </c>
      <c r="C91" s="77" t="s">
        <v>223</v>
      </c>
      <c r="D91" s="85" t="s">
        <v>458</v>
      </c>
      <c r="E91" s="85" t="s">
        <v>213</v>
      </c>
      <c r="F91" s="20" t="s">
        <v>1396</v>
      </c>
      <c r="G91" s="21" t="s">
        <v>1056</v>
      </c>
      <c r="H91" s="21"/>
      <c r="I91" s="20" t="s">
        <v>1168</v>
      </c>
      <c r="J91" s="21" t="s">
        <v>1194</v>
      </c>
      <c r="K91" s="72" t="s">
        <v>1164</v>
      </c>
      <c r="L91" s="54" t="s">
        <v>197</v>
      </c>
      <c r="M91" s="17">
        <f>VLOOKUP(AG91,'조정계수 2025.02.01'!A:C,3,0)</f>
        <v>0.7</v>
      </c>
      <c r="N91" s="50">
        <v>8</v>
      </c>
      <c r="O91" s="50">
        <v>1</v>
      </c>
      <c r="P91" s="50">
        <v>9</v>
      </c>
      <c r="Q91" s="51">
        <v>60</v>
      </c>
      <c r="R91" s="51" t="s">
        <v>199</v>
      </c>
      <c r="S91" s="54" t="s">
        <v>209</v>
      </c>
      <c r="T91" s="43">
        <f t="shared" si="16"/>
        <v>26730</v>
      </c>
      <c r="U91" s="44">
        <f t="shared" si="17"/>
        <v>9891</v>
      </c>
      <c r="V91" s="44">
        <f t="shared" si="18"/>
        <v>16839</v>
      </c>
      <c r="W91" s="45">
        <f t="shared" si="19"/>
        <v>11762</v>
      </c>
      <c r="X91" s="45">
        <f t="shared" si="20"/>
        <v>14968</v>
      </c>
      <c r="Y91" s="46">
        <f t="shared" si="21"/>
        <v>19246</v>
      </c>
      <c r="Z91" s="46">
        <f t="shared" si="22"/>
        <v>7484</v>
      </c>
      <c r="AA91" s="82" t="s">
        <v>1361</v>
      </c>
      <c r="AB91" s="21" t="s">
        <v>1362</v>
      </c>
      <c r="AC91" s="21" t="s">
        <v>1363</v>
      </c>
      <c r="AD91" s="82" t="s">
        <v>1364</v>
      </c>
      <c r="AE91" s="54" t="s">
        <v>426</v>
      </c>
      <c r="AF91" s="54" t="s">
        <v>257</v>
      </c>
      <c r="AG91" s="17" t="s">
        <v>452</v>
      </c>
      <c r="AH91" s="54" t="s">
        <v>1165</v>
      </c>
      <c r="AI91" s="54" t="s">
        <v>1062</v>
      </c>
    </row>
    <row r="92" spans="1:35" s="42" customFormat="1" ht="33" customHeight="1" x14ac:dyDescent="0.3">
      <c r="A92" s="48">
        <v>89</v>
      </c>
      <c r="B92" s="28" t="s">
        <v>211</v>
      </c>
      <c r="C92" s="77" t="s">
        <v>223</v>
      </c>
      <c r="D92" s="85" t="s">
        <v>458</v>
      </c>
      <c r="E92" s="85" t="s">
        <v>213</v>
      </c>
      <c r="F92" s="20" t="s">
        <v>1396</v>
      </c>
      <c r="G92" s="21" t="s">
        <v>1056</v>
      </c>
      <c r="H92" s="21"/>
      <c r="I92" s="20" t="s">
        <v>1171</v>
      </c>
      <c r="J92" s="21" t="s">
        <v>1196</v>
      </c>
      <c r="K92" s="72" t="s">
        <v>1169</v>
      </c>
      <c r="L92" s="54" t="s">
        <v>197</v>
      </c>
      <c r="M92" s="17">
        <f>VLOOKUP(AG92,'조정계수 2025.02.01'!A:C,3,0)</f>
        <v>0.7</v>
      </c>
      <c r="N92" s="50">
        <v>8</v>
      </c>
      <c r="O92" s="50">
        <v>1</v>
      </c>
      <c r="P92" s="50">
        <v>9</v>
      </c>
      <c r="Q92" s="51">
        <v>60</v>
      </c>
      <c r="R92" s="51" t="s">
        <v>199</v>
      </c>
      <c r="S92" s="54" t="s">
        <v>209</v>
      </c>
      <c r="T92" s="43">
        <f t="shared" si="16"/>
        <v>26730</v>
      </c>
      <c r="U92" s="44">
        <f t="shared" si="17"/>
        <v>9891</v>
      </c>
      <c r="V92" s="44">
        <f t="shared" si="18"/>
        <v>16839</v>
      </c>
      <c r="W92" s="45">
        <f t="shared" si="19"/>
        <v>11762</v>
      </c>
      <c r="X92" s="45">
        <f t="shared" si="20"/>
        <v>14968</v>
      </c>
      <c r="Y92" s="46">
        <f t="shared" si="21"/>
        <v>19246</v>
      </c>
      <c r="Z92" s="46">
        <f t="shared" si="22"/>
        <v>7484</v>
      </c>
      <c r="AA92" s="82" t="s">
        <v>1365</v>
      </c>
      <c r="AB92" s="21" t="s">
        <v>1366</v>
      </c>
      <c r="AC92" s="21" t="s">
        <v>1367</v>
      </c>
      <c r="AD92" s="82" t="s">
        <v>1368</v>
      </c>
      <c r="AE92" s="54" t="s">
        <v>426</v>
      </c>
      <c r="AF92" s="54" t="s">
        <v>257</v>
      </c>
      <c r="AG92" s="17" t="s">
        <v>452</v>
      </c>
      <c r="AH92" s="54" t="s">
        <v>1165</v>
      </c>
      <c r="AI92" s="54" t="s">
        <v>1062</v>
      </c>
    </row>
    <row r="93" spans="1:35" s="42" customFormat="1" ht="33" customHeight="1" x14ac:dyDescent="0.3">
      <c r="A93" s="48">
        <v>90</v>
      </c>
      <c r="B93" s="28" t="s">
        <v>211</v>
      </c>
      <c r="C93" s="77" t="s">
        <v>223</v>
      </c>
      <c r="D93" s="85" t="s">
        <v>437</v>
      </c>
      <c r="E93" s="85" t="s">
        <v>275</v>
      </c>
      <c r="F93" s="20" t="s">
        <v>1396</v>
      </c>
      <c r="G93" s="21" t="s">
        <v>1056</v>
      </c>
      <c r="H93" s="21"/>
      <c r="I93" s="20" t="s">
        <v>1174</v>
      </c>
      <c r="J93" s="21" t="s">
        <v>1224</v>
      </c>
      <c r="K93" s="72" t="s">
        <v>1172</v>
      </c>
      <c r="L93" s="54" t="s">
        <v>197</v>
      </c>
      <c r="M93" s="17">
        <f>VLOOKUP(AG93,'조정계수 2025.02.01'!A:C,3,0)</f>
        <v>0.7</v>
      </c>
      <c r="N93" s="50">
        <v>8</v>
      </c>
      <c r="O93" s="50">
        <v>1</v>
      </c>
      <c r="P93" s="50">
        <v>9</v>
      </c>
      <c r="Q93" s="51">
        <v>60</v>
      </c>
      <c r="R93" s="51" t="s">
        <v>199</v>
      </c>
      <c r="S93" s="54" t="s">
        <v>209</v>
      </c>
      <c r="T93" s="43">
        <f t="shared" si="16"/>
        <v>26730</v>
      </c>
      <c r="U93" s="44">
        <f t="shared" si="17"/>
        <v>9891</v>
      </c>
      <c r="V93" s="44">
        <f t="shared" si="18"/>
        <v>16839</v>
      </c>
      <c r="W93" s="45">
        <f t="shared" si="19"/>
        <v>11762</v>
      </c>
      <c r="X93" s="45">
        <f t="shared" si="20"/>
        <v>14968</v>
      </c>
      <c r="Y93" s="46">
        <f t="shared" si="21"/>
        <v>19246</v>
      </c>
      <c r="Z93" s="46">
        <f t="shared" si="22"/>
        <v>7484</v>
      </c>
      <c r="AA93" s="82" t="s">
        <v>1264</v>
      </c>
      <c r="AB93" s="21" t="s">
        <v>1293</v>
      </c>
      <c r="AC93" s="21" t="s">
        <v>1321</v>
      </c>
      <c r="AD93" s="82" t="s">
        <v>1350</v>
      </c>
      <c r="AE93" s="54" t="s">
        <v>426</v>
      </c>
      <c r="AF93" s="54" t="s">
        <v>258</v>
      </c>
      <c r="AG93" s="17" t="s">
        <v>451</v>
      </c>
      <c r="AH93" s="54" t="s">
        <v>1120</v>
      </c>
      <c r="AI93" s="54" t="s">
        <v>1062</v>
      </c>
    </row>
    <row r="94" spans="1:35" s="42" customFormat="1" ht="33" customHeight="1" x14ac:dyDescent="0.3">
      <c r="A94" s="48">
        <v>91</v>
      </c>
      <c r="B94" s="28" t="s">
        <v>211</v>
      </c>
      <c r="C94" s="77" t="s">
        <v>223</v>
      </c>
      <c r="D94" s="85" t="s">
        <v>441</v>
      </c>
      <c r="E94" s="85" t="s">
        <v>435</v>
      </c>
      <c r="F94" s="20" t="s">
        <v>1396</v>
      </c>
      <c r="G94" s="21" t="s">
        <v>1056</v>
      </c>
      <c r="H94" s="21"/>
      <c r="I94" s="20" t="s">
        <v>1177</v>
      </c>
      <c r="J94" s="21" t="s">
        <v>1225</v>
      </c>
      <c r="K94" s="72" t="s">
        <v>1175</v>
      </c>
      <c r="L94" s="54" t="s">
        <v>197</v>
      </c>
      <c r="M94" s="17">
        <f>VLOOKUP(AG94,'조정계수 2025.02.01'!A:C,3,0)</f>
        <v>0.9</v>
      </c>
      <c r="N94" s="50">
        <v>8</v>
      </c>
      <c r="O94" s="50">
        <v>1</v>
      </c>
      <c r="P94" s="50">
        <v>9</v>
      </c>
      <c r="Q94" s="51">
        <v>60</v>
      </c>
      <c r="R94" s="51" t="s">
        <v>199</v>
      </c>
      <c r="S94" s="54" t="s">
        <v>209</v>
      </c>
      <c r="T94" s="43">
        <f t="shared" si="16"/>
        <v>26730</v>
      </c>
      <c r="U94" s="44">
        <f t="shared" si="17"/>
        <v>5079</v>
      </c>
      <c r="V94" s="44">
        <f t="shared" si="18"/>
        <v>21651</v>
      </c>
      <c r="W94" s="45">
        <f t="shared" si="19"/>
        <v>7485</v>
      </c>
      <c r="X94" s="45">
        <f t="shared" si="20"/>
        <v>19245</v>
      </c>
      <c r="Y94" s="46">
        <f t="shared" si="21"/>
        <v>17108</v>
      </c>
      <c r="Z94" s="46">
        <f t="shared" si="22"/>
        <v>9622</v>
      </c>
      <c r="AA94" s="82" t="s">
        <v>1265</v>
      </c>
      <c r="AB94" s="21" t="s">
        <v>1294</v>
      </c>
      <c r="AC94" s="21" t="s">
        <v>1322</v>
      </c>
      <c r="AD94" s="82" t="s">
        <v>1351</v>
      </c>
      <c r="AE94" s="54" t="s">
        <v>425</v>
      </c>
      <c r="AF94" s="54" t="s">
        <v>236</v>
      </c>
      <c r="AG94" s="17" t="s">
        <v>453</v>
      </c>
      <c r="AH94" s="54" t="s">
        <v>1088</v>
      </c>
      <c r="AI94" s="54" t="s">
        <v>1062</v>
      </c>
    </row>
    <row r="95" spans="1:35" s="42" customFormat="1" ht="33" customHeight="1" x14ac:dyDescent="0.3">
      <c r="A95" s="48">
        <v>92</v>
      </c>
      <c r="B95" s="28" t="s">
        <v>211</v>
      </c>
      <c r="C95" s="77" t="s">
        <v>223</v>
      </c>
      <c r="D95" s="85" t="s">
        <v>458</v>
      </c>
      <c r="E95" s="85" t="s">
        <v>440</v>
      </c>
      <c r="F95" s="20" t="s">
        <v>1396</v>
      </c>
      <c r="G95" s="21" t="s">
        <v>1056</v>
      </c>
      <c r="H95" s="21"/>
      <c r="I95" s="20" t="s">
        <v>1180</v>
      </c>
      <c r="J95" s="21" t="s">
        <v>1226</v>
      </c>
      <c r="K95" s="72" t="s">
        <v>1178</v>
      </c>
      <c r="L95" s="54" t="s">
        <v>197</v>
      </c>
      <c r="M95" s="17">
        <f>VLOOKUP(AG95,'조정계수 2025.02.01'!A:C,3,0)</f>
        <v>0.7</v>
      </c>
      <c r="N95" s="50">
        <v>8</v>
      </c>
      <c r="O95" s="50">
        <v>1</v>
      </c>
      <c r="P95" s="50">
        <v>9</v>
      </c>
      <c r="Q95" s="51">
        <v>60</v>
      </c>
      <c r="R95" s="51" t="s">
        <v>199</v>
      </c>
      <c r="S95" s="54" t="s">
        <v>209</v>
      </c>
      <c r="T95" s="43">
        <f t="shared" si="16"/>
        <v>26730</v>
      </c>
      <c r="U95" s="44">
        <f t="shared" si="17"/>
        <v>9891</v>
      </c>
      <c r="V95" s="44">
        <f t="shared" si="18"/>
        <v>16839</v>
      </c>
      <c r="W95" s="45">
        <f t="shared" si="19"/>
        <v>11762</v>
      </c>
      <c r="X95" s="45">
        <f t="shared" si="20"/>
        <v>14968</v>
      </c>
      <c r="Y95" s="46">
        <f t="shared" si="21"/>
        <v>19246</v>
      </c>
      <c r="Z95" s="46">
        <f t="shared" si="22"/>
        <v>7484</v>
      </c>
      <c r="AA95" s="82" t="s">
        <v>1266</v>
      </c>
      <c r="AB95" s="21" t="s">
        <v>1295</v>
      </c>
      <c r="AC95" s="21" t="s">
        <v>1323</v>
      </c>
      <c r="AD95" s="82" t="s">
        <v>1352</v>
      </c>
      <c r="AE95" s="54" t="s">
        <v>426</v>
      </c>
      <c r="AF95" s="54" t="s">
        <v>258</v>
      </c>
      <c r="AG95" s="17" t="s">
        <v>451</v>
      </c>
      <c r="AH95" s="54" t="s">
        <v>1120</v>
      </c>
      <c r="AI95" s="54" t="s">
        <v>1062</v>
      </c>
    </row>
    <row r="96" spans="1:35" s="42" customFormat="1" ht="33" customHeight="1" x14ac:dyDescent="0.3">
      <c r="A96" s="48">
        <v>93</v>
      </c>
      <c r="B96" s="28" t="s">
        <v>211</v>
      </c>
      <c r="C96" s="77" t="s">
        <v>208</v>
      </c>
      <c r="D96" s="85" t="s">
        <v>201</v>
      </c>
      <c r="E96" s="85" t="s">
        <v>1235</v>
      </c>
      <c r="F96" s="20" t="s">
        <v>1396</v>
      </c>
      <c r="G96" s="21" t="s">
        <v>1056</v>
      </c>
      <c r="H96" s="21"/>
      <c r="I96" s="20" t="s">
        <v>1183</v>
      </c>
      <c r="J96" s="21" t="s">
        <v>1227</v>
      </c>
      <c r="K96" s="72" t="s">
        <v>1181</v>
      </c>
      <c r="L96" s="54" t="s">
        <v>197</v>
      </c>
      <c r="M96" s="17">
        <f>VLOOKUP(AG96,'조정계수 2025.02.01'!A:C,3,0)</f>
        <v>0.7</v>
      </c>
      <c r="N96" s="50">
        <v>16</v>
      </c>
      <c r="O96" s="50">
        <v>1</v>
      </c>
      <c r="P96" s="50">
        <v>17</v>
      </c>
      <c r="Q96" s="51">
        <v>60</v>
      </c>
      <c r="R96" s="51" t="s">
        <v>209</v>
      </c>
      <c r="S96" s="54" t="s">
        <v>209</v>
      </c>
      <c r="T96" s="43">
        <f t="shared" si="16"/>
        <v>50490</v>
      </c>
      <c r="U96" s="44">
        <f t="shared" si="17"/>
        <v>18682</v>
      </c>
      <c r="V96" s="44">
        <f t="shared" si="18"/>
        <v>31808</v>
      </c>
      <c r="W96" s="45">
        <f t="shared" si="19"/>
        <v>22216</v>
      </c>
      <c r="X96" s="45">
        <f t="shared" si="20"/>
        <v>28274</v>
      </c>
      <c r="Y96" s="46">
        <f t="shared" si="21"/>
        <v>36353</v>
      </c>
      <c r="Z96" s="46">
        <f t="shared" si="22"/>
        <v>14137</v>
      </c>
      <c r="AA96" s="82" t="s">
        <v>1267</v>
      </c>
      <c r="AB96" s="21" t="s">
        <v>1296</v>
      </c>
      <c r="AC96" s="21" t="s">
        <v>1324</v>
      </c>
      <c r="AD96" s="82" t="s">
        <v>1353</v>
      </c>
      <c r="AE96" s="54" t="s">
        <v>426</v>
      </c>
      <c r="AF96" s="54" t="s">
        <v>258</v>
      </c>
      <c r="AG96" s="17" t="s">
        <v>451</v>
      </c>
      <c r="AH96" s="54" t="s">
        <v>1120</v>
      </c>
      <c r="AI96" s="54" t="s">
        <v>1062</v>
      </c>
    </row>
    <row r="97" spans="1:35" s="42" customFormat="1" ht="33" customHeight="1" x14ac:dyDescent="0.3">
      <c r="A97" s="48">
        <v>94</v>
      </c>
      <c r="B97" s="28" t="s">
        <v>211</v>
      </c>
      <c r="C97" s="77" t="s">
        <v>208</v>
      </c>
      <c r="D97" s="85" t="s">
        <v>201</v>
      </c>
      <c r="E97" s="85" t="s">
        <v>1235</v>
      </c>
      <c r="F97" s="20" t="s">
        <v>1396</v>
      </c>
      <c r="G97" s="21" t="s">
        <v>1056</v>
      </c>
      <c r="H97" s="21"/>
      <c r="I97" s="20" t="s">
        <v>1186</v>
      </c>
      <c r="J97" s="21" t="s">
        <v>1228</v>
      </c>
      <c r="K97" s="72" t="s">
        <v>1184</v>
      </c>
      <c r="L97" s="54" t="s">
        <v>197</v>
      </c>
      <c r="M97" s="17">
        <f>VLOOKUP(AG97,'조정계수 2025.02.01'!A:C,3,0)</f>
        <v>0.7</v>
      </c>
      <c r="N97" s="50">
        <v>16</v>
      </c>
      <c r="O97" s="50">
        <v>1</v>
      </c>
      <c r="P97" s="50">
        <v>17</v>
      </c>
      <c r="Q97" s="51">
        <v>60</v>
      </c>
      <c r="R97" s="51" t="s">
        <v>209</v>
      </c>
      <c r="S97" s="54" t="s">
        <v>209</v>
      </c>
      <c r="T97" s="43">
        <f t="shared" si="16"/>
        <v>50490</v>
      </c>
      <c r="U97" s="44">
        <f t="shared" si="17"/>
        <v>18682</v>
      </c>
      <c r="V97" s="44">
        <f t="shared" si="18"/>
        <v>31808</v>
      </c>
      <c r="W97" s="45">
        <f t="shared" si="19"/>
        <v>22216</v>
      </c>
      <c r="X97" s="45">
        <f t="shared" si="20"/>
        <v>28274</v>
      </c>
      <c r="Y97" s="46">
        <f t="shared" si="21"/>
        <v>36353</v>
      </c>
      <c r="Z97" s="46">
        <f t="shared" si="22"/>
        <v>14137</v>
      </c>
      <c r="AA97" s="82" t="s">
        <v>1268</v>
      </c>
      <c r="AB97" s="21" t="s">
        <v>1297</v>
      </c>
      <c r="AC97" s="21" t="s">
        <v>1325</v>
      </c>
      <c r="AD97" s="82" t="s">
        <v>1354</v>
      </c>
      <c r="AE97" s="54" t="s">
        <v>426</v>
      </c>
      <c r="AF97" s="54" t="s">
        <v>258</v>
      </c>
      <c r="AG97" s="17" t="s">
        <v>451</v>
      </c>
      <c r="AH97" s="54" t="s">
        <v>1120</v>
      </c>
      <c r="AI97" s="54" t="s">
        <v>1062</v>
      </c>
    </row>
    <row r="98" spans="1:35" s="42" customFormat="1" ht="33" customHeight="1" x14ac:dyDescent="0.3">
      <c r="A98" s="48">
        <v>95</v>
      </c>
      <c r="B98" s="28" t="s">
        <v>211</v>
      </c>
      <c r="C98" s="77" t="s">
        <v>223</v>
      </c>
      <c r="D98" s="85" t="s">
        <v>441</v>
      </c>
      <c r="E98" s="85" t="s">
        <v>435</v>
      </c>
      <c r="F98" s="20" t="s">
        <v>1396</v>
      </c>
      <c r="G98" s="21" t="s">
        <v>1056</v>
      </c>
      <c r="H98" s="21"/>
      <c r="I98" s="20" t="s">
        <v>1188</v>
      </c>
      <c r="J98" s="21" t="s">
        <v>1229</v>
      </c>
      <c r="K98" s="72" t="s">
        <v>1187</v>
      </c>
      <c r="L98" s="54" t="s">
        <v>197</v>
      </c>
      <c r="M98" s="17">
        <f>VLOOKUP(AG98,'조정계수 2025.02.01'!A:C,3,0)</f>
        <v>0.9</v>
      </c>
      <c r="N98" s="50">
        <v>30</v>
      </c>
      <c r="O98" s="50">
        <v>1</v>
      </c>
      <c r="P98" s="50">
        <v>31</v>
      </c>
      <c r="Q98" s="51">
        <v>60</v>
      </c>
      <c r="R98" s="51" t="s">
        <v>199</v>
      </c>
      <c r="S98" s="54" t="s">
        <v>209</v>
      </c>
      <c r="T98" s="43">
        <f t="shared" si="16"/>
        <v>92070</v>
      </c>
      <c r="U98" s="44">
        <f t="shared" si="17"/>
        <v>17494</v>
      </c>
      <c r="V98" s="44">
        <f t="shared" si="18"/>
        <v>74576</v>
      </c>
      <c r="W98" s="45">
        <f t="shared" si="19"/>
        <v>25780</v>
      </c>
      <c r="X98" s="45">
        <f t="shared" si="20"/>
        <v>66290</v>
      </c>
      <c r="Y98" s="46">
        <f t="shared" si="21"/>
        <v>58925</v>
      </c>
      <c r="Z98" s="46">
        <f t="shared" si="22"/>
        <v>33145</v>
      </c>
      <c r="AA98" s="82" t="s">
        <v>1269</v>
      </c>
      <c r="AB98" s="21" t="s">
        <v>1294</v>
      </c>
      <c r="AC98" s="21" t="s">
        <v>1326</v>
      </c>
      <c r="AD98" s="82" t="s">
        <v>1355</v>
      </c>
      <c r="AE98" s="54" t="s">
        <v>425</v>
      </c>
      <c r="AF98" s="54" t="s">
        <v>240</v>
      </c>
      <c r="AG98" s="17" t="s">
        <v>453</v>
      </c>
      <c r="AH98" s="54" t="s">
        <v>1088</v>
      </c>
      <c r="AI98" s="54" t="s">
        <v>1062</v>
      </c>
    </row>
    <row r="99" spans="1:35" s="42" customFormat="1" ht="33" customHeight="1" x14ac:dyDescent="0.3">
      <c r="A99" s="48">
        <v>96</v>
      </c>
      <c r="B99" s="28" t="s">
        <v>211</v>
      </c>
      <c r="C99" s="77" t="s">
        <v>208</v>
      </c>
      <c r="D99" s="85" t="s">
        <v>201</v>
      </c>
      <c r="E99" s="85" t="s">
        <v>1235</v>
      </c>
      <c r="F99" s="20" t="s">
        <v>1396</v>
      </c>
      <c r="G99" s="21" t="s">
        <v>1056</v>
      </c>
      <c r="H99" s="21"/>
      <c r="I99" s="20" t="s">
        <v>1192</v>
      </c>
      <c r="J99" s="21" t="s">
        <v>1230</v>
      </c>
      <c r="K99" s="72" t="s">
        <v>1189</v>
      </c>
      <c r="L99" s="54" t="s">
        <v>197</v>
      </c>
      <c r="M99" s="17">
        <f>VLOOKUP(AG99,'조정계수 2025.02.01'!A:C,3,0)</f>
        <v>0.7</v>
      </c>
      <c r="N99" s="50">
        <v>13</v>
      </c>
      <c r="O99" s="50">
        <v>1</v>
      </c>
      <c r="P99" s="50">
        <v>14</v>
      </c>
      <c r="Q99" s="51">
        <v>60</v>
      </c>
      <c r="R99" s="51" t="s">
        <v>209</v>
      </c>
      <c r="S99" s="54" t="s">
        <v>209</v>
      </c>
      <c r="T99" s="43">
        <f t="shared" si="16"/>
        <v>41580</v>
      </c>
      <c r="U99" s="44">
        <f t="shared" si="17"/>
        <v>15385</v>
      </c>
      <c r="V99" s="44">
        <f t="shared" si="18"/>
        <v>26195</v>
      </c>
      <c r="W99" s="45">
        <f t="shared" si="19"/>
        <v>18296</v>
      </c>
      <c r="X99" s="45">
        <f t="shared" si="20"/>
        <v>23284</v>
      </c>
      <c r="Y99" s="46">
        <f t="shared" si="21"/>
        <v>29938</v>
      </c>
      <c r="Z99" s="46">
        <f t="shared" si="22"/>
        <v>11642</v>
      </c>
      <c r="AA99" s="82" t="s">
        <v>1270</v>
      </c>
      <c r="AB99" s="21" t="s">
        <v>1298</v>
      </c>
      <c r="AC99" s="21" t="s">
        <v>1327</v>
      </c>
      <c r="AD99" s="82" t="s">
        <v>1356</v>
      </c>
      <c r="AE99" s="54" t="s">
        <v>426</v>
      </c>
      <c r="AF99" s="54" t="s">
        <v>258</v>
      </c>
      <c r="AG99" s="17" t="s">
        <v>451</v>
      </c>
      <c r="AH99" s="54" t="s">
        <v>1120</v>
      </c>
      <c r="AI99" s="54" t="s">
        <v>1062</v>
      </c>
    </row>
    <row r="100" spans="1:35" s="42" customFormat="1" ht="33" customHeight="1" x14ac:dyDescent="0.3">
      <c r="A100" s="48">
        <v>97</v>
      </c>
      <c r="B100" s="28" t="s">
        <v>211</v>
      </c>
      <c r="C100" s="77" t="s">
        <v>789</v>
      </c>
      <c r="D100" s="85" t="s">
        <v>1050</v>
      </c>
      <c r="E100" s="85" t="s">
        <v>1055</v>
      </c>
      <c r="F100" s="20" t="str">
        <f t="shared" ref="F100:F131" si="23">IF(MID(I100,16,2)="J1","일반직무유사",IF(MID(I100,16,2)="R0","직무법정",IF(MID(I100,16,2)="A4","NCS과정",IF(MID(I100,16,2)="F0","외국어과정","일반직무"))))</f>
        <v>일반직무</v>
      </c>
      <c r="G100" s="21" t="s">
        <v>898</v>
      </c>
      <c r="H100" s="21"/>
      <c r="I100" s="20" t="s">
        <v>1000</v>
      </c>
      <c r="J100" s="21" t="s">
        <v>2182</v>
      </c>
      <c r="K100" s="72" t="s">
        <v>1042</v>
      </c>
      <c r="L100" s="54" t="s">
        <v>191</v>
      </c>
      <c r="M100" s="17">
        <v>1</v>
      </c>
      <c r="N100" s="50">
        <v>19</v>
      </c>
      <c r="O100" s="50">
        <v>1</v>
      </c>
      <c r="P100" s="50">
        <v>20</v>
      </c>
      <c r="Q100" s="51">
        <v>60</v>
      </c>
      <c r="R100" s="51" t="s">
        <v>575</v>
      </c>
      <c r="S100" s="54" t="s">
        <v>209</v>
      </c>
      <c r="T100" s="43">
        <f t="shared" ref="T100:T131" si="24">IF(L100="A",6160,IF(L100="B",4180,IF(L100="C",2970,0)))*P100</f>
        <v>83600</v>
      </c>
      <c r="U100" s="44">
        <f t="shared" ref="U100:U131" si="25">T100-V100</f>
        <v>8360</v>
      </c>
      <c r="V100" s="44">
        <f t="shared" ref="V100:V131" si="26">ROUNDDOWN(IF(L100="A",6160,IF(L100="B",4180,IF(L100="C",2970,0)))*P100*M100*IF(F100="직무법정",0.5,IF(F100="외국어과정",0.5,0.9)),0)</f>
        <v>75240</v>
      </c>
      <c r="W100" s="45">
        <f t="shared" ref="W100:W131" si="27">T100-X100</f>
        <v>16720</v>
      </c>
      <c r="X100" s="45">
        <f t="shared" ref="X100:X131" si="28">ROUNDDOWN(IF(L100="A",6160,IF(L100="B",4180,IF(L100="C",2970,0)))*P100*M100*IF(F100="직무법정",0.4,IF(F100="외국어과정",0.4,0.8)),0)</f>
        <v>66880</v>
      </c>
      <c r="Y100" s="46">
        <f t="shared" ref="Y100:Y131" si="29">T100-Z100</f>
        <v>50160</v>
      </c>
      <c r="Z100" s="46">
        <f t="shared" ref="Z100:Z131" si="30">ROUNDDOWN(IF(L100="A",6160,IF(L100="B",4180,IF(L100="C",2970,0)))*P100*M100*IF(F100="직무법정",0.2,IF(F100="외국어과정",0.2,0.4)),0)</f>
        <v>33440</v>
      </c>
      <c r="AA100" s="89" t="s">
        <v>1033</v>
      </c>
      <c r="AB100" s="49" t="s">
        <v>1016</v>
      </c>
      <c r="AC100" s="49" t="s">
        <v>1015</v>
      </c>
      <c r="AD100" s="111" t="s">
        <v>1027</v>
      </c>
      <c r="AE100" s="90" t="s">
        <v>426</v>
      </c>
      <c r="AF100" s="54" t="s">
        <v>996</v>
      </c>
      <c r="AG100" s="17" t="str">
        <f t="shared" ref="AG100:AG131" si="31">LEFT(AF100,6)</f>
        <v>200203</v>
      </c>
      <c r="AH100" s="54" t="s">
        <v>259</v>
      </c>
      <c r="AI100" s="54" t="s">
        <v>999</v>
      </c>
    </row>
    <row r="101" spans="1:35" s="42" customFormat="1" ht="33" customHeight="1" x14ac:dyDescent="0.3">
      <c r="A101" s="48">
        <v>98</v>
      </c>
      <c r="B101" s="28" t="s">
        <v>211</v>
      </c>
      <c r="C101" s="70" t="s">
        <v>223</v>
      </c>
      <c r="D101" s="6" t="s">
        <v>441</v>
      </c>
      <c r="E101" s="6" t="s">
        <v>435</v>
      </c>
      <c r="F101" s="79" t="str">
        <f t="shared" si="23"/>
        <v>직무법정</v>
      </c>
      <c r="G101" s="21" t="s">
        <v>898</v>
      </c>
      <c r="H101" s="21"/>
      <c r="I101" s="20" t="s">
        <v>1003</v>
      </c>
      <c r="J101" s="21" t="s">
        <v>2183</v>
      </c>
      <c r="K101" s="71" t="s">
        <v>1001</v>
      </c>
      <c r="L101" s="54" t="s">
        <v>191</v>
      </c>
      <c r="M101" s="17">
        <v>1</v>
      </c>
      <c r="N101" s="50">
        <v>24</v>
      </c>
      <c r="O101" s="50">
        <v>1</v>
      </c>
      <c r="P101" s="50">
        <v>25</v>
      </c>
      <c r="Q101" s="51">
        <v>60</v>
      </c>
      <c r="R101" s="51" t="s">
        <v>1017</v>
      </c>
      <c r="S101" s="54" t="s">
        <v>209</v>
      </c>
      <c r="T101" s="43">
        <f t="shared" si="24"/>
        <v>104500</v>
      </c>
      <c r="U101" s="44">
        <f t="shared" si="25"/>
        <v>52250</v>
      </c>
      <c r="V101" s="44">
        <f t="shared" si="26"/>
        <v>52250</v>
      </c>
      <c r="W101" s="45">
        <f t="shared" si="27"/>
        <v>62700</v>
      </c>
      <c r="X101" s="45">
        <f t="shared" si="28"/>
        <v>41800</v>
      </c>
      <c r="Y101" s="46">
        <f t="shared" si="29"/>
        <v>83600</v>
      </c>
      <c r="Z101" s="46">
        <f t="shared" si="30"/>
        <v>20900</v>
      </c>
      <c r="AA101" s="83" t="s">
        <v>1034</v>
      </c>
      <c r="AB101" s="21" t="s">
        <v>1020</v>
      </c>
      <c r="AC101" s="21" t="s">
        <v>1019</v>
      </c>
      <c r="AD101" s="111" t="s">
        <v>1028</v>
      </c>
      <c r="AE101" s="54" t="s">
        <v>426</v>
      </c>
      <c r="AF101" s="54" t="s">
        <v>240</v>
      </c>
      <c r="AG101" s="17" t="str">
        <f t="shared" si="31"/>
        <v>060102</v>
      </c>
      <c r="AH101" s="54" t="s">
        <v>319</v>
      </c>
      <c r="AI101" s="54" t="s">
        <v>999</v>
      </c>
    </row>
    <row r="102" spans="1:35" s="42" customFormat="1" ht="33" customHeight="1" x14ac:dyDescent="0.3">
      <c r="A102" s="48">
        <v>99</v>
      </c>
      <c r="B102" s="28" t="s">
        <v>211</v>
      </c>
      <c r="C102" s="70" t="s">
        <v>223</v>
      </c>
      <c r="D102" s="85" t="s">
        <v>1050</v>
      </c>
      <c r="E102" s="85" t="s">
        <v>1051</v>
      </c>
      <c r="F102" s="20" t="str">
        <f t="shared" si="23"/>
        <v>일반직무</v>
      </c>
      <c r="G102" s="21" t="s">
        <v>898</v>
      </c>
      <c r="H102" s="21"/>
      <c r="I102" s="20" t="s">
        <v>1007</v>
      </c>
      <c r="J102" s="21" t="s">
        <v>2184</v>
      </c>
      <c r="K102" s="71" t="s">
        <v>1004</v>
      </c>
      <c r="L102" s="54" t="s">
        <v>191</v>
      </c>
      <c r="M102" s="17">
        <v>1</v>
      </c>
      <c r="N102" s="50">
        <v>29</v>
      </c>
      <c r="O102" s="50">
        <v>1</v>
      </c>
      <c r="P102" s="50">
        <v>30</v>
      </c>
      <c r="Q102" s="51">
        <v>60</v>
      </c>
      <c r="R102" s="51" t="s">
        <v>1018</v>
      </c>
      <c r="S102" s="54" t="s">
        <v>209</v>
      </c>
      <c r="T102" s="43">
        <f t="shared" si="24"/>
        <v>125400</v>
      </c>
      <c r="U102" s="44">
        <f t="shared" si="25"/>
        <v>12540</v>
      </c>
      <c r="V102" s="44">
        <f t="shared" si="26"/>
        <v>112860</v>
      </c>
      <c r="W102" s="45">
        <f t="shared" si="27"/>
        <v>25080</v>
      </c>
      <c r="X102" s="45">
        <f t="shared" si="28"/>
        <v>100320</v>
      </c>
      <c r="Y102" s="46">
        <f t="shared" si="29"/>
        <v>75240</v>
      </c>
      <c r="Z102" s="46">
        <f t="shared" si="30"/>
        <v>50160</v>
      </c>
      <c r="AA102" s="82" t="s">
        <v>1035</v>
      </c>
      <c r="AB102" s="21" t="s">
        <v>1021</v>
      </c>
      <c r="AC102" s="21" t="s">
        <v>1022</v>
      </c>
      <c r="AD102" s="111" t="s">
        <v>1029</v>
      </c>
      <c r="AE102" s="54" t="s">
        <v>426</v>
      </c>
      <c r="AF102" s="54" t="s">
        <v>1006</v>
      </c>
      <c r="AG102" s="17" t="str">
        <f t="shared" si="31"/>
        <v>200203</v>
      </c>
      <c r="AH102" s="54" t="s">
        <v>1005</v>
      </c>
      <c r="AI102" s="54" t="s">
        <v>999</v>
      </c>
    </row>
    <row r="103" spans="1:35" s="42" customFormat="1" ht="33" customHeight="1" x14ac:dyDescent="0.3">
      <c r="A103" s="48">
        <v>100</v>
      </c>
      <c r="B103" s="28" t="s">
        <v>211</v>
      </c>
      <c r="C103" s="70" t="s">
        <v>223</v>
      </c>
      <c r="D103" s="85" t="s">
        <v>1050</v>
      </c>
      <c r="E103" s="85" t="s">
        <v>1052</v>
      </c>
      <c r="F103" s="20" t="str">
        <f t="shared" si="23"/>
        <v>일반직무</v>
      </c>
      <c r="G103" s="21" t="s">
        <v>898</v>
      </c>
      <c r="H103" s="21"/>
      <c r="I103" s="20" t="s">
        <v>1010</v>
      </c>
      <c r="J103" s="21" t="s">
        <v>2185</v>
      </c>
      <c r="K103" s="72" t="s">
        <v>1040</v>
      </c>
      <c r="L103" s="54" t="s">
        <v>191</v>
      </c>
      <c r="M103" s="17">
        <f>VLOOKUP(AG103,'조정계수 2025.02.01'!A:C,3,0)</f>
        <v>0.7</v>
      </c>
      <c r="N103" s="50">
        <v>20</v>
      </c>
      <c r="O103" s="50">
        <v>1</v>
      </c>
      <c r="P103" s="50">
        <v>21</v>
      </c>
      <c r="Q103" s="51">
        <v>60</v>
      </c>
      <c r="R103" s="51" t="s">
        <v>1017</v>
      </c>
      <c r="S103" s="54" t="s">
        <v>209</v>
      </c>
      <c r="T103" s="43">
        <f t="shared" si="24"/>
        <v>87780</v>
      </c>
      <c r="U103" s="44">
        <f t="shared" si="25"/>
        <v>32479</v>
      </c>
      <c r="V103" s="44">
        <f t="shared" si="26"/>
        <v>55301</v>
      </c>
      <c r="W103" s="45">
        <f t="shared" si="27"/>
        <v>38624</v>
      </c>
      <c r="X103" s="45">
        <f t="shared" si="28"/>
        <v>49156</v>
      </c>
      <c r="Y103" s="46">
        <f t="shared" si="29"/>
        <v>63202</v>
      </c>
      <c r="Z103" s="46">
        <f t="shared" si="30"/>
        <v>24578</v>
      </c>
      <c r="AA103" s="82" t="s">
        <v>1036</v>
      </c>
      <c r="AB103" s="21" t="s">
        <v>1023</v>
      </c>
      <c r="AC103" s="21" t="s">
        <v>1024</v>
      </c>
      <c r="AD103" s="111" t="s">
        <v>1030</v>
      </c>
      <c r="AE103" s="54" t="s">
        <v>426</v>
      </c>
      <c r="AF103" s="54" t="s">
        <v>327</v>
      </c>
      <c r="AG103" s="17" t="str">
        <f t="shared" si="31"/>
        <v>020103</v>
      </c>
      <c r="AH103" s="54" t="s">
        <v>256</v>
      </c>
      <c r="AI103" s="54" t="s">
        <v>999</v>
      </c>
    </row>
    <row r="104" spans="1:35" s="42" customFormat="1" ht="33" customHeight="1" x14ac:dyDescent="0.3">
      <c r="A104" s="48">
        <v>101</v>
      </c>
      <c r="B104" s="28" t="s">
        <v>211</v>
      </c>
      <c r="C104" s="70" t="s">
        <v>223</v>
      </c>
      <c r="D104" s="85" t="s">
        <v>1050</v>
      </c>
      <c r="E104" s="85" t="s">
        <v>1053</v>
      </c>
      <c r="F104" s="20" t="str">
        <f t="shared" si="23"/>
        <v>일반직무</v>
      </c>
      <c r="G104" s="21" t="s">
        <v>898</v>
      </c>
      <c r="H104" s="21"/>
      <c r="I104" s="20" t="s">
        <v>1014</v>
      </c>
      <c r="J104" s="21" t="s">
        <v>2186</v>
      </c>
      <c r="K104" s="72" t="s">
        <v>1041</v>
      </c>
      <c r="L104" s="54" t="s">
        <v>191</v>
      </c>
      <c r="M104" s="17">
        <f>VLOOKUP(AG104,'조정계수 2025.02.01'!A:C,3,0)</f>
        <v>0.7</v>
      </c>
      <c r="N104" s="50">
        <v>11</v>
      </c>
      <c r="O104" s="50">
        <v>1</v>
      </c>
      <c r="P104" s="50">
        <v>12</v>
      </c>
      <c r="Q104" s="51">
        <v>60</v>
      </c>
      <c r="R104" s="51" t="s">
        <v>1018</v>
      </c>
      <c r="S104" s="54" t="s">
        <v>209</v>
      </c>
      <c r="T104" s="43">
        <f t="shared" si="24"/>
        <v>50160</v>
      </c>
      <c r="U104" s="44">
        <f t="shared" si="25"/>
        <v>18560</v>
      </c>
      <c r="V104" s="44">
        <f t="shared" si="26"/>
        <v>31600</v>
      </c>
      <c r="W104" s="45">
        <f t="shared" si="27"/>
        <v>22071</v>
      </c>
      <c r="X104" s="45">
        <f t="shared" si="28"/>
        <v>28089</v>
      </c>
      <c r="Y104" s="46">
        <f t="shared" si="29"/>
        <v>36116</v>
      </c>
      <c r="Z104" s="46">
        <f t="shared" si="30"/>
        <v>14044</v>
      </c>
      <c r="AA104" s="82" t="s">
        <v>1037</v>
      </c>
      <c r="AB104" s="21" t="s">
        <v>1026</v>
      </c>
      <c r="AC104" s="21" t="s">
        <v>1025</v>
      </c>
      <c r="AD104" s="111" t="s">
        <v>1031</v>
      </c>
      <c r="AE104" s="54" t="s">
        <v>426</v>
      </c>
      <c r="AF104" s="54" t="s">
        <v>258</v>
      </c>
      <c r="AG104" s="17" t="str">
        <f t="shared" si="31"/>
        <v>020101</v>
      </c>
      <c r="AH104" s="54" t="s">
        <v>326</v>
      </c>
      <c r="AI104" s="54" t="s">
        <v>999</v>
      </c>
    </row>
    <row r="105" spans="1:35" s="42" customFormat="1" ht="33" customHeight="1" x14ac:dyDescent="0.3">
      <c r="A105" s="48">
        <v>102</v>
      </c>
      <c r="B105" s="28" t="s">
        <v>211</v>
      </c>
      <c r="C105" s="70" t="s">
        <v>223</v>
      </c>
      <c r="D105" s="85" t="s">
        <v>1050</v>
      </c>
      <c r="E105" s="85" t="s">
        <v>1054</v>
      </c>
      <c r="F105" s="20" t="str">
        <f t="shared" si="23"/>
        <v>일반직무</v>
      </c>
      <c r="G105" s="54" t="s">
        <v>665</v>
      </c>
      <c r="H105" s="67" t="s">
        <v>215</v>
      </c>
      <c r="I105" s="20" t="s">
        <v>671</v>
      </c>
      <c r="J105" s="21" t="s">
        <v>2187</v>
      </c>
      <c r="K105" s="71" t="s">
        <v>666</v>
      </c>
      <c r="L105" s="54" t="s">
        <v>206</v>
      </c>
      <c r="M105" s="17">
        <v>1</v>
      </c>
      <c r="N105" s="50">
        <v>20</v>
      </c>
      <c r="O105" s="50">
        <v>1</v>
      </c>
      <c r="P105" s="54">
        <v>21</v>
      </c>
      <c r="Q105" s="51">
        <v>40</v>
      </c>
      <c r="R105" s="51" t="s">
        <v>734</v>
      </c>
      <c r="S105" s="54" t="s">
        <v>209</v>
      </c>
      <c r="T105" s="43">
        <f t="shared" si="24"/>
        <v>129360</v>
      </c>
      <c r="U105" s="44">
        <f t="shared" si="25"/>
        <v>12936</v>
      </c>
      <c r="V105" s="44">
        <f t="shared" si="26"/>
        <v>116424</v>
      </c>
      <c r="W105" s="45">
        <f t="shared" si="27"/>
        <v>25872</v>
      </c>
      <c r="X105" s="45">
        <f t="shared" si="28"/>
        <v>103488</v>
      </c>
      <c r="Y105" s="46">
        <f t="shared" si="29"/>
        <v>77616</v>
      </c>
      <c r="Z105" s="46">
        <f t="shared" si="30"/>
        <v>51744</v>
      </c>
      <c r="AA105" s="84" t="s">
        <v>1038</v>
      </c>
      <c r="AB105" s="24" t="s">
        <v>863</v>
      </c>
      <c r="AC105" s="24" t="s">
        <v>862</v>
      </c>
      <c r="AD105" s="24" t="s">
        <v>866</v>
      </c>
      <c r="AE105" s="54" t="s">
        <v>426</v>
      </c>
      <c r="AF105" s="54" t="s">
        <v>258</v>
      </c>
      <c r="AG105" s="17" t="str">
        <f t="shared" si="31"/>
        <v>020101</v>
      </c>
      <c r="AH105" s="54" t="s">
        <v>667</v>
      </c>
      <c r="AI105" s="54" t="s">
        <v>670</v>
      </c>
    </row>
    <row r="106" spans="1:35" s="42" customFormat="1" ht="33" customHeight="1" x14ac:dyDescent="0.3">
      <c r="A106" s="48">
        <v>103</v>
      </c>
      <c r="B106" s="28" t="s">
        <v>211</v>
      </c>
      <c r="C106" s="70" t="s">
        <v>223</v>
      </c>
      <c r="D106" s="85" t="s">
        <v>1050</v>
      </c>
      <c r="E106" s="85" t="s">
        <v>1054</v>
      </c>
      <c r="F106" s="20" t="str">
        <f t="shared" si="23"/>
        <v>일반직무</v>
      </c>
      <c r="G106" s="54" t="s">
        <v>665</v>
      </c>
      <c r="H106" s="67" t="s">
        <v>215</v>
      </c>
      <c r="I106" s="20" t="s">
        <v>1991</v>
      </c>
      <c r="J106" s="21" t="s">
        <v>2188</v>
      </c>
      <c r="K106" s="71" t="s">
        <v>672</v>
      </c>
      <c r="L106" s="54" t="s">
        <v>206</v>
      </c>
      <c r="M106" s="17">
        <v>1</v>
      </c>
      <c r="N106" s="50">
        <v>19</v>
      </c>
      <c r="O106" s="50">
        <v>1</v>
      </c>
      <c r="P106" s="54">
        <v>20</v>
      </c>
      <c r="Q106" s="51">
        <v>40</v>
      </c>
      <c r="R106" s="51" t="s">
        <v>734</v>
      </c>
      <c r="S106" s="54" t="s">
        <v>209</v>
      </c>
      <c r="T106" s="43">
        <f t="shared" si="24"/>
        <v>123200</v>
      </c>
      <c r="U106" s="44">
        <f t="shared" si="25"/>
        <v>12320</v>
      </c>
      <c r="V106" s="44">
        <f t="shared" si="26"/>
        <v>110880</v>
      </c>
      <c r="W106" s="45">
        <f t="shared" si="27"/>
        <v>24640</v>
      </c>
      <c r="X106" s="45">
        <f t="shared" si="28"/>
        <v>98560</v>
      </c>
      <c r="Y106" s="46">
        <f t="shared" si="29"/>
        <v>73920</v>
      </c>
      <c r="Z106" s="46">
        <f t="shared" si="30"/>
        <v>49280</v>
      </c>
      <c r="AA106" s="84" t="s">
        <v>1039</v>
      </c>
      <c r="AB106" s="24" t="s">
        <v>865</v>
      </c>
      <c r="AC106" s="24" t="s">
        <v>864</v>
      </c>
      <c r="AD106" s="24" t="s">
        <v>867</v>
      </c>
      <c r="AE106" s="54" t="s">
        <v>426</v>
      </c>
      <c r="AF106" s="54" t="s">
        <v>258</v>
      </c>
      <c r="AG106" s="17" t="str">
        <f t="shared" si="31"/>
        <v>020101</v>
      </c>
      <c r="AH106" s="54" t="s">
        <v>673</v>
      </c>
      <c r="AI106" s="54" t="s">
        <v>670</v>
      </c>
    </row>
    <row r="107" spans="1:35" s="42" customFormat="1" ht="33" customHeight="1" x14ac:dyDescent="0.3">
      <c r="A107" s="48">
        <v>104</v>
      </c>
      <c r="B107" s="28" t="s">
        <v>211</v>
      </c>
      <c r="C107" s="77" t="s">
        <v>856</v>
      </c>
      <c r="D107" s="77" t="s">
        <v>857</v>
      </c>
      <c r="E107" s="77" t="s">
        <v>858</v>
      </c>
      <c r="F107" s="20" t="str">
        <f t="shared" si="23"/>
        <v>일반직무</v>
      </c>
      <c r="G107" s="54" t="s">
        <v>665</v>
      </c>
      <c r="H107" s="21"/>
      <c r="I107" s="20" t="s">
        <v>677</v>
      </c>
      <c r="J107" s="21" t="s">
        <v>2124</v>
      </c>
      <c r="K107" s="71" t="s">
        <v>390</v>
      </c>
      <c r="L107" s="54" t="s">
        <v>197</v>
      </c>
      <c r="M107" s="17">
        <f>VLOOKUP(AG107,'조정계수 2025.02.01'!A:C,3,0)</f>
        <v>0.7</v>
      </c>
      <c r="N107" s="50">
        <v>20</v>
      </c>
      <c r="O107" s="50">
        <v>1</v>
      </c>
      <c r="P107" s="54">
        <v>21</v>
      </c>
      <c r="Q107" s="51">
        <v>40</v>
      </c>
      <c r="R107" s="51" t="s">
        <v>735</v>
      </c>
      <c r="S107" s="54" t="s">
        <v>209</v>
      </c>
      <c r="T107" s="43">
        <f t="shared" si="24"/>
        <v>62370</v>
      </c>
      <c r="U107" s="44">
        <f t="shared" si="25"/>
        <v>23077</v>
      </c>
      <c r="V107" s="44">
        <f t="shared" si="26"/>
        <v>39293</v>
      </c>
      <c r="W107" s="45">
        <f t="shared" si="27"/>
        <v>27443</v>
      </c>
      <c r="X107" s="45">
        <f t="shared" si="28"/>
        <v>34927</v>
      </c>
      <c r="Y107" s="46">
        <f t="shared" si="29"/>
        <v>44907</v>
      </c>
      <c r="Z107" s="46">
        <f t="shared" si="30"/>
        <v>17463</v>
      </c>
      <c r="AA107" s="78" t="s">
        <v>859</v>
      </c>
      <c r="AB107" s="78" t="s">
        <v>860</v>
      </c>
      <c r="AC107" s="78" t="s">
        <v>854</v>
      </c>
      <c r="AD107" s="78" t="s">
        <v>861</v>
      </c>
      <c r="AE107" s="54" t="s">
        <v>426</v>
      </c>
      <c r="AF107" s="54" t="s">
        <v>231</v>
      </c>
      <c r="AG107" s="17" t="str">
        <f t="shared" si="31"/>
        <v>200101</v>
      </c>
      <c r="AH107" s="54" t="s">
        <v>256</v>
      </c>
      <c r="AI107" s="54" t="s">
        <v>670</v>
      </c>
    </row>
    <row r="108" spans="1:35" s="42" customFormat="1" ht="33" customHeight="1" x14ac:dyDescent="0.3">
      <c r="A108" s="48">
        <v>105</v>
      </c>
      <c r="B108" s="28" t="s">
        <v>211</v>
      </c>
      <c r="C108" s="70" t="s">
        <v>223</v>
      </c>
      <c r="D108" s="70" t="s">
        <v>437</v>
      </c>
      <c r="E108" s="70" t="s">
        <v>776</v>
      </c>
      <c r="F108" s="20" t="str">
        <f t="shared" si="23"/>
        <v>일반직무</v>
      </c>
      <c r="G108" s="54" t="s">
        <v>665</v>
      </c>
      <c r="H108" s="21"/>
      <c r="I108" s="20" t="s">
        <v>678</v>
      </c>
      <c r="J108" s="21" t="s">
        <v>2364</v>
      </c>
      <c r="K108" s="71" t="s">
        <v>344</v>
      </c>
      <c r="L108" s="54" t="s">
        <v>197</v>
      </c>
      <c r="M108" s="17">
        <v>1</v>
      </c>
      <c r="N108" s="50">
        <v>30</v>
      </c>
      <c r="O108" s="50">
        <v>1</v>
      </c>
      <c r="P108" s="54">
        <v>31</v>
      </c>
      <c r="Q108" s="51">
        <v>40</v>
      </c>
      <c r="R108" s="51" t="s">
        <v>735</v>
      </c>
      <c r="S108" s="54" t="s">
        <v>209</v>
      </c>
      <c r="T108" s="43">
        <f t="shared" si="24"/>
        <v>92070</v>
      </c>
      <c r="U108" s="44">
        <f t="shared" si="25"/>
        <v>9207</v>
      </c>
      <c r="V108" s="44">
        <f t="shared" si="26"/>
        <v>82863</v>
      </c>
      <c r="W108" s="45">
        <f t="shared" si="27"/>
        <v>18414</v>
      </c>
      <c r="X108" s="45">
        <f t="shared" si="28"/>
        <v>73656</v>
      </c>
      <c r="Y108" s="46">
        <f t="shared" si="29"/>
        <v>55242</v>
      </c>
      <c r="Z108" s="46">
        <f t="shared" si="30"/>
        <v>36828</v>
      </c>
      <c r="AA108" s="69" t="s">
        <v>802</v>
      </c>
      <c r="AB108" s="69" t="s">
        <v>803</v>
      </c>
      <c r="AC108" s="69" t="s">
        <v>804</v>
      </c>
      <c r="AD108" s="69" t="s">
        <v>805</v>
      </c>
      <c r="AE108" s="54" t="s">
        <v>425</v>
      </c>
      <c r="AF108" s="54" t="s">
        <v>260</v>
      </c>
      <c r="AG108" s="17" t="str">
        <f t="shared" si="31"/>
        <v>100302</v>
      </c>
      <c r="AH108" s="54" t="s">
        <v>235</v>
      </c>
      <c r="AI108" s="54" t="s">
        <v>670</v>
      </c>
    </row>
    <row r="109" spans="1:35" s="42" customFormat="1" ht="33" customHeight="1" x14ac:dyDescent="0.3">
      <c r="A109" s="48">
        <v>106</v>
      </c>
      <c r="B109" s="28" t="s">
        <v>211</v>
      </c>
      <c r="C109" s="70" t="s">
        <v>223</v>
      </c>
      <c r="D109" s="70" t="s">
        <v>437</v>
      </c>
      <c r="E109" s="70" t="s">
        <v>776</v>
      </c>
      <c r="F109" s="20" t="str">
        <f t="shared" si="23"/>
        <v>일반직무</v>
      </c>
      <c r="G109" s="54" t="s">
        <v>665</v>
      </c>
      <c r="H109" s="21"/>
      <c r="I109" s="20" t="s">
        <v>680</v>
      </c>
      <c r="J109" s="21" t="s">
        <v>1615</v>
      </c>
      <c r="K109" s="72" t="s">
        <v>1032</v>
      </c>
      <c r="L109" s="54" t="s">
        <v>197</v>
      </c>
      <c r="M109" s="17">
        <v>1</v>
      </c>
      <c r="N109" s="50">
        <v>30</v>
      </c>
      <c r="O109" s="50">
        <v>1</v>
      </c>
      <c r="P109" s="54">
        <v>31</v>
      </c>
      <c r="Q109" s="51">
        <v>40</v>
      </c>
      <c r="R109" s="51" t="s">
        <v>735</v>
      </c>
      <c r="S109" s="54" t="s">
        <v>209</v>
      </c>
      <c r="T109" s="43">
        <f t="shared" si="24"/>
        <v>92070</v>
      </c>
      <c r="U109" s="44">
        <f t="shared" si="25"/>
        <v>9207</v>
      </c>
      <c r="V109" s="44">
        <f t="shared" si="26"/>
        <v>82863</v>
      </c>
      <c r="W109" s="45">
        <f t="shared" si="27"/>
        <v>18414</v>
      </c>
      <c r="X109" s="45">
        <f t="shared" si="28"/>
        <v>73656</v>
      </c>
      <c r="Y109" s="46">
        <f t="shared" si="29"/>
        <v>55242</v>
      </c>
      <c r="Z109" s="46">
        <f t="shared" si="30"/>
        <v>36828</v>
      </c>
      <c r="AA109" s="69" t="s">
        <v>806</v>
      </c>
      <c r="AB109" s="69" t="s">
        <v>807</v>
      </c>
      <c r="AC109" s="69" t="s">
        <v>808</v>
      </c>
      <c r="AD109" s="69" t="s">
        <v>809</v>
      </c>
      <c r="AE109" s="54" t="s">
        <v>425</v>
      </c>
      <c r="AF109" s="54" t="s">
        <v>253</v>
      </c>
      <c r="AG109" s="17" t="str">
        <f t="shared" si="31"/>
        <v>100302</v>
      </c>
      <c r="AH109" s="54" t="s">
        <v>285</v>
      </c>
      <c r="AI109" s="54" t="s">
        <v>670</v>
      </c>
    </row>
    <row r="110" spans="1:35" s="42" customFormat="1" ht="33" customHeight="1" x14ac:dyDescent="0.3">
      <c r="A110" s="48">
        <v>107</v>
      </c>
      <c r="B110" s="28" t="s">
        <v>211</v>
      </c>
      <c r="C110" s="70" t="s">
        <v>223</v>
      </c>
      <c r="D110" s="70" t="s">
        <v>810</v>
      </c>
      <c r="E110" s="70" t="s">
        <v>811</v>
      </c>
      <c r="F110" s="20" t="str">
        <f t="shared" si="23"/>
        <v>일반직무</v>
      </c>
      <c r="G110" s="54" t="s">
        <v>665</v>
      </c>
      <c r="H110" s="21"/>
      <c r="I110" s="20" t="s">
        <v>682</v>
      </c>
      <c r="J110" s="21" t="s">
        <v>2120</v>
      </c>
      <c r="K110" s="71" t="s">
        <v>309</v>
      </c>
      <c r="L110" s="54" t="s">
        <v>197</v>
      </c>
      <c r="M110" s="17">
        <f>VLOOKUP(AG110,'조정계수 2025.02.01'!A:C,3,0)</f>
        <v>0.8</v>
      </c>
      <c r="N110" s="50">
        <v>30</v>
      </c>
      <c r="O110" s="50">
        <v>1</v>
      </c>
      <c r="P110" s="54">
        <v>31</v>
      </c>
      <c r="Q110" s="51">
        <v>40</v>
      </c>
      <c r="R110" s="51" t="s">
        <v>735</v>
      </c>
      <c r="S110" s="54" t="s">
        <v>209</v>
      </c>
      <c r="T110" s="43">
        <f t="shared" si="24"/>
        <v>92070</v>
      </c>
      <c r="U110" s="44">
        <f t="shared" si="25"/>
        <v>25780</v>
      </c>
      <c r="V110" s="44">
        <f t="shared" si="26"/>
        <v>66290</v>
      </c>
      <c r="W110" s="45">
        <f t="shared" si="27"/>
        <v>33146</v>
      </c>
      <c r="X110" s="45">
        <f t="shared" si="28"/>
        <v>58924</v>
      </c>
      <c r="Y110" s="46">
        <f t="shared" si="29"/>
        <v>62608</v>
      </c>
      <c r="Z110" s="46">
        <f t="shared" si="30"/>
        <v>29462</v>
      </c>
      <c r="AA110" s="69" t="s">
        <v>812</v>
      </c>
      <c r="AB110" s="69" t="s">
        <v>813</v>
      </c>
      <c r="AC110" s="69" t="s">
        <v>814</v>
      </c>
      <c r="AD110" s="69" t="s">
        <v>815</v>
      </c>
      <c r="AE110" s="54" t="s">
        <v>426</v>
      </c>
      <c r="AF110" s="54" t="s">
        <v>334</v>
      </c>
      <c r="AG110" s="17" t="str">
        <f t="shared" si="31"/>
        <v>200106</v>
      </c>
      <c r="AH110" s="54" t="s">
        <v>250</v>
      </c>
      <c r="AI110" s="54" t="s">
        <v>670</v>
      </c>
    </row>
    <row r="111" spans="1:35" s="42" customFormat="1" ht="33" customHeight="1" x14ac:dyDescent="0.3">
      <c r="A111" s="48">
        <v>108</v>
      </c>
      <c r="B111" s="28" t="s">
        <v>211</v>
      </c>
      <c r="C111" s="70" t="s">
        <v>208</v>
      </c>
      <c r="D111" s="70" t="s">
        <v>418</v>
      </c>
      <c r="E111" s="70" t="s">
        <v>202</v>
      </c>
      <c r="F111" s="20" t="str">
        <f t="shared" si="23"/>
        <v>일반직무</v>
      </c>
      <c r="G111" s="54" t="s">
        <v>665</v>
      </c>
      <c r="H111" s="21"/>
      <c r="I111" s="20" t="s">
        <v>684</v>
      </c>
      <c r="J111" s="21" t="s">
        <v>2215</v>
      </c>
      <c r="K111" s="71" t="s">
        <v>296</v>
      </c>
      <c r="L111" s="54" t="s">
        <v>197</v>
      </c>
      <c r="M111" s="17">
        <f>VLOOKUP(AG111,'조정계수 2025.02.01'!A:C,3,0)</f>
        <v>0.8</v>
      </c>
      <c r="N111" s="50">
        <v>30</v>
      </c>
      <c r="O111" s="50">
        <v>1</v>
      </c>
      <c r="P111" s="54">
        <v>31</v>
      </c>
      <c r="Q111" s="51">
        <v>40</v>
      </c>
      <c r="R111" s="51" t="s">
        <v>735</v>
      </c>
      <c r="S111" s="54" t="s">
        <v>209</v>
      </c>
      <c r="T111" s="43">
        <f t="shared" si="24"/>
        <v>92070</v>
      </c>
      <c r="U111" s="44">
        <f t="shared" si="25"/>
        <v>25780</v>
      </c>
      <c r="V111" s="44">
        <f t="shared" si="26"/>
        <v>66290</v>
      </c>
      <c r="W111" s="45">
        <f t="shared" si="27"/>
        <v>33146</v>
      </c>
      <c r="X111" s="45">
        <f t="shared" si="28"/>
        <v>58924</v>
      </c>
      <c r="Y111" s="46">
        <f t="shared" si="29"/>
        <v>62608</v>
      </c>
      <c r="Z111" s="46">
        <f t="shared" si="30"/>
        <v>29462</v>
      </c>
      <c r="AA111" s="69" t="s">
        <v>816</v>
      </c>
      <c r="AB111" s="69" t="s">
        <v>817</v>
      </c>
      <c r="AC111" s="69" t="s">
        <v>818</v>
      </c>
      <c r="AD111" s="69" t="s">
        <v>819</v>
      </c>
      <c r="AE111" s="54" t="s">
        <v>425</v>
      </c>
      <c r="AF111" s="54" t="s">
        <v>332</v>
      </c>
      <c r="AG111" s="17" t="str">
        <f t="shared" si="31"/>
        <v>200107</v>
      </c>
      <c r="AH111" s="54" t="s">
        <v>259</v>
      </c>
      <c r="AI111" s="54" t="s">
        <v>670</v>
      </c>
    </row>
    <row r="112" spans="1:35" s="42" customFormat="1" ht="33" customHeight="1" x14ac:dyDescent="0.3">
      <c r="A112" s="48">
        <v>109</v>
      </c>
      <c r="B112" s="28" t="s">
        <v>211</v>
      </c>
      <c r="C112" s="70" t="s">
        <v>223</v>
      </c>
      <c r="D112" s="70" t="s">
        <v>437</v>
      </c>
      <c r="E112" s="70" t="s">
        <v>824</v>
      </c>
      <c r="F112" s="20" t="str">
        <f t="shared" si="23"/>
        <v>일반직무</v>
      </c>
      <c r="G112" s="54" t="s">
        <v>665</v>
      </c>
      <c r="H112" s="21"/>
      <c r="I112" s="20" t="s">
        <v>685</v>
      </c>
      <c r="J112" s="21" t="s">
        <v>2368</v>
      </c>
      <c r="K112" s="71" t="s">
        <v>525</v>
      </c>
      <c r="L112" s="54" t="s">
        <v>197</v>
      </c>
      <c r="M112" s="17">
        <v>1</v>
      </c>
      <c r="N112" s="50">
        <v>20</v>
      </c>
      <c r="O112" s="50">
        <v>1</v>
      </c>
      <c r="P112" s="54">
        <v>21</v>
      </c>
      <c r="Q112" s="51">
        <v>40</v>
      </c>
      <c r="R112" s="51" t="s">
        <v>735</v>
      </c>
      <c r="S112" s="54" t="s">
        <v>209</v>
      </c>
      <c r="T112" s="43">
        <f t="shared" si="24"/>
        <v>62370</v>
      </c>
      <c r="U112" s="44">
        <f t="shared" si="25"/>
        <v>6237</v>
      </c>
      <c r="V112" s="44">
        <f t="shared" si="26"/>
        <v>56133</v>
      </c>
      <c r="W112" s="45">
        <f t="shared" si="27"/>
        <v>12474</v>
      </c>
      <c r="X112" s="45">
        <f t="shared" si="28"/>
        <v>49896</v>
      </c>
      <c r="Y112" s="46">
        <f t="shared" si="29"/>
        <v>37422</v>
      </c>
      <c r="Z112" s="46">
        <f t="shared" si="30"/>
        <v>24948</v>
      </c>
      <c r="AA112" s="69" t="s">
        <v>825</v>
      </c>
      <c r="AB112" s="69" t="s">
        <v>826</v>
      </c>
      <c r="AC112" s="69" t="s">
        <v>827</v>
      </c>
      <c r="AD112" s="69" t="s">
        <v>828</v>
      </c>
      <c r="AE112" s="54" t="s">
        <v>425</v>
      </c>
      <c r="AF112" s="54" t="s">
        <v>260</v>
      </c>
      <c r="AG112" s="17" t="str">
        <f t="shared" si="31"/>
        <v>100302</v>
      </c>
      <c r="AH112" s="54" t="s">
        <v>360</v>
      </c>
      <c r="AI112" s="54" t="s">
        <v>670</v>
      </c>
    </row>
    <row r="113" spans="1:35" s="42" customFormat="1" ht="33" customHeight="1" x14ac:dyDescent="0.3">
      <c r="A113" s="48">
        <v>110</v>
      </c>
      <c r="B113" s="28" t="s">
        <v>211</v>
      </c>
      <c r="C113" s="70" t="s">
        <v>223</v>
      </c>
      <c r="D113" s="70" t="s">
        <v>810</v>
      </c>
      <c r="E113" s="70" t="s">
        <v>488</v>
      </c>
      <c r="F113" s="20" t="str">
        <f t="shared" si="23"/>
        <v>일반직무</v>
      </c>
      <c r="G113" s="54" t="s">
        <v>665</v>
      </c>
      <c r="H113" s="21"/>
      <c r="I113" s="20" t="s">
        <v>687</v>
      </c>
      <c r="J113" s="21" t="s">
        <v>2119</v>
      </c>
      <c r="K113" s="71" t="s">
        <v>229</v>
      </c>
      <c r="L113" s="54" t="s">
        <v>197</v>
      </c>
      <c r="M113" s="17">
        <f>VLOOKUP(AG113,'조정계수 2025.02.01'!A:C,3,0)</f>
        <v>0.8</v>
      </c>
      <c r="N113" s="50">
        <v>20</v>
      </c>
      <c r="O113" s="50">
        <v>0</v>
      </c>
      <c r="P113" s="54">
        <v>20</v>
      </c>
      <c r="Q113" s="51">
        <v>40</v>
      </c>
      <c r="R113" s="51" t="s">
        <v>735</v>
      </c>
      <c r="S113" s="54" t="s">
        <v>209</v>
      </c>
      <c r="T113" s="43">
        <f t="shared" si="24"/>
        <v>59400</v>
      </c>
      <c r="U113" s="44">
        <f t="shared" si="25"/>
        <v>16632</v>
      </c>
      <c r="V113" s="44">
        <f t="shared" si="26"/>
        <v>42768</v>
      </c>
      <c r="W113" s="45">
        <f t="shared" si="27"/>
        <v>21384</v>
      </c>
      <c r="X113" s="45">
        <f t="shared" si="28"/>
        <v>38016</v>
      </c>
      <c r="Y113" s="46">
        <f t="shared" si="29"/>
        <v>40392</v>
      </c>
      <c r="Z113" s="46">
        <f t="shared" si="30"/>
        <v>19008</v>
      </c>
      <c r="AA113" s="69" t="s">
        <v>820</v>
      </c>
      <c r="AB113" s="69" t="s">
        <v>821</v>
      </c>
      <c r="AC113" s="69" t="s">
        <v>822</v>
      </c>
      <c r="AD113" s="69" t="s">
        <v>823</v>
      </c>
      <c r="AE113" s="54" t="s">
        <v>426</v>
      </c>
      <c r="AF113" s="54" t="s">
        <v>332</v>
      </c>
      <c r="AG113" s="17" t="str">
        <f t="shared" si="31"/>
        <v>200107</v>
      </c>
      <c r="AH113" s="54" t="s">
        <v>523</v>
      </c>
      <c r="AI113" s="54" t="s">
        <v>670</v>
      </c>
    </row>
    <row r="114" spans="1:35" s="42" customFormat="1" ht="33" customHeight="1" x14ac:dyDescent="0.3">
      <c r="A114" s="48">
        <v>111</v>
      </c>
      <c r="B114" s="28" t="s">
        <v>211</v>
      </c>
      <c r="C114" s="70" t="s">
        <v>223</v>
      </c>
      <c r="D114" s="70" t="s">
        <v>437</v>
      </c>
      <c r="E114" s="70" t="s">
        <v>767</v>
      </c>
      <c r="F114" s="20" t="str">
        <f t="shared" si="23"/>
        <v>일반직무</v>
      </c>
      <c r="G114" s="54" t="s">
        <v>665</v>
      </c>
      <c r="H114" s="21"/>
      <c r="I114" s="20" t="s">
        <v>693</v>
      </c>
      <c r="J114" s="21" t="s">
        <v>2125</v>
      </c>
      <c r="K114" s="71" t="s">
        <v>376</v>
      </c>
      <c r="L114" s="54" t="s">
        <v>197</v>
      </c>
      <c r="M114" s="17">
        <f>VLOOKUP(AG114,'조정계수 2025.02.01'!A:C,3,0)</f>
        <v>0.8</v>
      </c>
      <c r="N114" s="50">
        <v>12</v>
      </c>
      <c r="O114" s="50">
        <v>1</v>
      </c>
      <c r="P114" s="54">
        <v>13</v>
      </c>
      <c r="Q114" s="51">
        <v>40</v>
      </c>
      <c r="R114" s="51" t="s">
        <v>735</v>
      </c>
      <c r="S114" s="54" t="s">
        <v>209</v>
      </c>
      <c r="T114" s="43">
        <f t="shared" si="24"/>
        <v>38610</v>
      </c>
      <c r="U114" s="44">
        <f t="shared" si="25"/>
        <v>10811</v>
      </c>
      <c r="V114" s="44">
        <f t="shared" si="26"/>
        <v>27799</v>
      </c>
      <c r="W114" s="45">
        <f t="shared" si="27"/>
        <v>13900</v>
      </c>
      <c r="X114" s="45">
        <f t="shared" si="28"/>
        <v>24710</v>
      </c>
      <c r="Y114" s="46">
        <f t="shared" si="29"/>
        <v>26255</v>
      </c>
      <c r="Z114" s="46">
        <f t="shared" si="30"/>
        <v>12355</v>
      </c>
      <c r="AA114" s="69" t="s">
        <v>772</v>
      </c>
      <c r="AB114" s="69" t="s">
        <v>773</v>
      </c>
      <c r="AC114" s="69" t="s">
        <v>774</v>
      </c>
      <c r="AD114" s="69" t="s">
        <v>775</v>
      </c>
      <c r="AE114" s="54" t="s">
        <v>426</v>
      </c>
      <c r="AF114" s="54" t="s">
        <v>241</v>
      </c>
      <c r="AG114" s="17" t="str">
        <f t="shared" si="31"/>
        <v>020302</v>
      </c>
      <c r="AH114" s="54" t="s">
        <v>368</v>
      </c>
      <c r="AI114" s="54" t="s">
        <v>670</v>
      </c>
    </row>
    <row r="115" spans="1:35" s="42" customFormat="1" ht="33" customHeight="1" x14ac:dyDescent="0.3">
      <c r="A115" s="48">
        <v>112</v>
      </c>
      <c r="B115" s="28" t="s">
        <v>211</v>
      </c>
      <c r="C115" s="70" t="s">
        <v>223</v>
      </c>
      <c r="D115" s="70" t="s">
        <v>437</v>
      </c>
      <c r="E115" s="70" t="s">
        <v>767</v>
      </c>
      <c r="F115" s="20" t="str">
        <f t="shared" si="23"/>
        <v>일반직무</v>
      </c>
      <c r="G115" s="54" t="s">
        <v>665</v>
      </c>
      <c r="H115" s="21"/>
      <c r="I115" s="20" t="s">
        <v>694</v>
      </c>
      <c r="J115" s="21" t="s">
        <v>2118</v>
      </c>
      <c r="K115" s="71" t="s">
        <v>272</v>
      </c>
      <c r="L115" s="54" t="s">
        <v>197</v>
      </c>
      <c r="M115" s="17">
        <f>VLOOKUP(AG115,'조정계수 2025.02.01'!A:C,3,0)</f>
        <v>0.8</v>
      </c>
      <c r="N115" s="50">
        <v>20</v>
      </c>
      <c r="O115" s="50">
        <v>1</v>
      </c>
      <c r="P115" s="54">
        <v>21</v>
      </c>
      <c r="Q115" s="51">
        <v>40</v>
      </c>
      <c r="R115" s="51" t="s">
        <v>735</v>
      </c>
      <c r="S115" s="54" t="s">
        <v>209</v>
      </c>
      <c r="T115" s="43">
        <f t="shared" si="24"/>
        <v>62370</v>
      </c>
      <c r="U115" s="44">
        <f t="shared" si="25"/>
        <v>17464</v>
      </c>
      <c r="V115" s="44">
        <f t="shared" si="26"/>
        <v>44906</v>
      </c>
      <c r="W115" s="45">
        <f t="shared" si="27"/>
        <v>22454</v>
      </c>
      <c r="X115" s="45">
        <f t="shared" si="28"/>
        <v>39916</v>
      </c>
      <c r="Y115" s="46">
        <f t="shared" si="29"/>
        <v>42412</v>
      </c>
      <c r="Z115" s="46">
        <f t="shared" si="30"/>
        <v>19958</v>
      </c>
      <c r="AA115" s="69" t="s">
        <v>768</v>
      </c>
      <c r="AB115" s="69" t="s">
        <v>769</v>
      </c>
      <c r="AC115" s="69" t="s">
        <v>770</v>
      </c>
      <c r="AD115" s="69" t="s">
        <v>771</v>
      </c>
      <c r="AE115" s="54" t="s">
        <v>426</v>
      </c>
      <c r="AF115" s="54" t="s">
        <v>241</v>
      </c>
      <c r="AG115" s="17" t="str">
        <f t="shared" si="31"/>
        <v>020302</v>
      </c>
      <c r="AH115" s="54" t="s">
        <v>368</v>
      </c>
      <c r="AI115" s="54" t="s">
        <v>670</v>
      </c>
    </row>
    <row r="116" spans="1:35" s="42" customFormat="1" ht="33" customHeight="1" x14ac:dyDescent="0.3">
      <c r="A116" s="48">
        <v>113</v>
      </c>
      <c r="B116" s="28" t="s">
        <v>211</v>
      </c>
      <c r="C116" s="70" t="s">
        <v>208</v>
      </c>
      <c r="D116" s="70" t="s">
        <v>418</v>
      </c>
      <c r="E116" s="70" t="s">
        <v>202</v>
      </c>
      <c r="F116" s="20" t="str">
        <f t="shared" si="23"/>
        <v>일반직무</v>
      </c>
      <c r="G116" s="54" t="s">
        <v>665</v>
      </c>
      <c r="H116" s="21"/>
      <c r="I116" s="20" t="s">
        <v>697</v>
      </c>
      <c r="J116" s="21" t="s">
        <v>2122</v>
      </c>
      <c r="K116" s="71" t="s">
        <v>273</v>
      </c>
      <c r="L116" s="54" t="s">
        <v>197</v>
      </c>
      <c r="M116" s="17">
        <f>VLOOKUP(AG116,'조정계수 2025.02.01'!A:C,3,0)</f>
        <v>0.7</v>
      </c>
      <c r="N116" s="50">
        <v>16</v>
      </c>
      <c r="O116" s="50">
        <v>0</v>
      </c>
      <c r="P116" s="54">
        <v>16</v>
      </c>
      <c r="Q116" s="51">
        <v>40</v>
      </c>
      <c r="R116" s="51" t="s">
        <v>735</v>
      </c>
      <c r="S116" s="54" t="s">
        <v>209</v>
      </c>
      <c r="T116" s="43">
        <f t="shared" si="24"/>
        <v>47520</v>
      </c>
      <c r="U116" s="44">
        <f t="shared" si="25"/>
        <v>17583</v>
      </c>
      <c r="V116" s="44">
        <f t="shared" si="26"/>
        <v>29937</v>
      </c>
      <c r="W116" s="45">
        <f t="shared" si="27"/>
        <v>20909</v>
      </c>
      <c r="X116" s="45">
        <f t="shared" si="28"/>
        <v>26611</v>
      </c>
      <c r="Y116" s="46">
        <f t="shared" si="29"/>
        <v>34215</v>
      </c>
      <c r="Z116" s="46">
        <f t="shared" si="30"/>
        <v>13305</v>
      </c>
      <c r="AA116" s="69" t="s">
        <v>763</v>
      </c>
      <c r="AB116" s="69" t="s">
        <v>764</v>
      </c>
      <c r="AC116" s="69" t="s">
        <v>765</v>
      </c>
      <c r="AD116" s="69" t="s">
        <v>766</v>
      </c>
      <c r="AE116" s="54" t="s">
        <v>426</v>
      </c>
      <c r="AF116" s="54" t="s">
        <v>346</v>
      </c>
      <c r="AG116" s="17" t="str">
        <f t="shared" si="31"/>
        <v>200101</v>
      </c>
      <c r="AH116" s="54" t="s">
        <v>256</v>
      </c>
      <c r="AI116" s="54" t="s">
        <v>670</v>
      </c>
    </row>
    <row r="117" spans="1:35" s="42" customFormat="1" ht="33" customHeight="1" x14ac:dyDescent="0.3">
      <c r="A117" s="48">
        <v>114</v>
      </c>
      <c r="B117" s="28" t="s">
        <v>211</v>
      </c>
      <c r="C117" s="70" t="s">
        <v>208</v>
      </c>
      <c r="D117" s="70" t="s">
        <v>418</v>
      </c>
      <c r="E117" s="70" t="s">
        <v>758</v>
      </c>
      <c r="F117" s="20" t="str">
        <f t="shared" si="23"/>
        <v>일반직무</v>
      </c>
      <c r="G117" s="54" t="s">
        <v>665</v>
      </c>
      <c r="H117" s="21"/>
      <c r="I117" s="20" t="s">
        <v>699</v>
      </c>
      <c r="J117" s="21" t="s">
        <v>2123</v>
      </c>
      <c r="K117" s="71" t="s">
        <v>375</v>
      </c>
      <c r="L117" s="54" t="s">
        <v>197</v>
      </c>
      <c r="M117" s="17">
        <f>VLOOKUP(AG117,'조정계수 2025.02.01'!A:C,3,0)</f>
        <v>0.7</v>
      </c>
      <c r="N117" s="50">
        <v>33</v>
      </c>
      <c r="O117" s="50">
        <v>1</v>
      </c>
      <c r="P117" s="54">
        <v>34</v>
      </c>
      <c r="Q117" s="51">
        <v>40</v>
      </c>
      <c r="R117" s="51" t="s">
        <v>735</v>
      </c>
      <c r="S117" s="54" t="s">
        <v>209</v>
      </c>
      <c r="T117" s="43">
        <f t="shared" si="24"/>
        <v>100980</v>
      </c>
      <c r="U117" s="44">
        <f t="shared" si="25"/>
        <v>37363</v>
      </c>
      <c r="V117" s="44">
        <f t="shared" si="26"/>
        <v>63617</v>
      </c>
      <c r="W117" s="45">
        <f t="shared" si="27"/>
        <v>44432</v>
      </c>
      <c r="X117" s="45">
        <f t="shared" si="28"/>
        <v>56548</v>
      </c>
      <c r="Y117" s="46">
        <f t="shared" si="29"/>
        <v>72706</v>
      </c>
      <c r="Z117" s="46">
        <f t="shared" si="30"/>
        <v>28274</v>
      </c>
      <c r="AA117" s="69" t="s">
        <v>759</v>
      </c>
      <c r="AB117" s="69" t="s">
        <v>760</v>
      </c>
      <c r="AC117" s="69" t="s">
        <v>761</v>
      </c>
      <c r="AD117" s="69" t="s">
        <v>762</v>
      </c>
      <c r="AE117" s="54" t="s">
        <v>426</v>
      </c>
      <c r="AF117" s="54" t="s">
        <v>328</v>
      </c>
      <c r="AG117" s="17" t="str">
        <f t="shared" si="31"/>
        <v>200101</v>
      </c>
      <c r="AH117" s="54" t="s">
        <v>256</v>
      </c>
      <c r="AI117" s="54" t="s">
        <v>670</v>
      </c>
    </row>
    <row r="118" spans="1:35" s="42" customFormat="1" ht="33" customHeight="1" x14ac:dyDescent="0.3">
      <c r="A118" s="48">
        <v>115</v>
      </c>
      <c r="B118" s="28" t="s">
        <v>211</v>
      </c>
      <c r="C118" s="70" t="s">
        <v>223</v>
      </c>
      <c r="D118" s="70" t="s">
        <v>437</v>
      </c>
      <c r="E118" s="70" t="s">
        <v>184</v>
      </c>
      <c r="F118" s="20" t="str">
        <f t="shared" si="23"/>
        <v>일반직무</v>
      </c>
      <c r="G118" s="54" t="s">
        <v>665</v>
      </c>
      <c r="H118" s="21"/>
      <c r="I118" s="20" t="s">
        <v>701</v>
      </c>
      <c r="J118" s="21" t="s">
        <v>2213</v>
      </c>
      <c r="K118" s="71" t="s">
        <v>336</v>
      </c>
      <c r="L118" s="54" t="s">
        <v>197</v>
      </c>
      <c r="M118" s="17">
        <f>VLOOKUP(AG118,'조정계수 2025.02.01'!A:C,3,0)</f>
        <v>0.7</v>
      </c>
      <c r="N118" s="50">
        <v>20</v>
      </c>
      <c r="O118" s="50">
        <v>1</v>
      </c>
      <c r="P118" s="54">
        <v>21</v>
      </c>
      <c r="Q118" s="51">
        <v>40</v>
      </c>
      <c r="R118" s="51" t="s">
        <v>735</v>
      </c>
      <c r="S118" s="54" t="s">
        <v>209</v>
      </c>
      <c r="T118" s="43">
        <f t="shared" si="24"/>
        <v>62370</v>
      </c>
      <c r="U118" s="44">
        <f t="shared" si="25"/>
        <v>23077</v>
      </c>
      <c r="V118" s="44">
        <f t="shared" si="26"/>
        <v>39293</v>
      </c>
      <c r="W118" s="45">
        <f t="shared" si="27"/>
        <v>27443</v>
      </c>
      <c r="X118" s="45">
        <f t="shared" si="28"/>
        <v>34927</v>
      </c>
      <c r="Y118" s="46">
        <f t="shared" si="29"/>
        <v>44907</v>
      </c>
      <c r="Z118" s="46">
        <f t="shared" si="30"/>
        <v>17463</v>
      </c>
      <c r="AA118" s="69" t="s">
        <v>754</v>
      </c>
      <c r="AB118" s="69" t="s">
        <v>755</v>
      </c>
      <c r="AC118" s="69" t="s">
        <v>756</v>
      </c>
      <c r="AD118" s="69" t="s">
        <v>757</v>
      </c>
      <c r="AE118" s="54" t="s">
        <v>426</v>
      </c>
      <c r="AF118" s="54" t="s">
        <v>327</v>
      </c>
      <c r="AG118" s="17" t="str">
        <f t="shared" si="31"/>
        <v>020103</v>
      </c>
      <c r="AH118" s="54" t="s">
        <v>256</v>
      </c>
      <c r="AI118" s="54" t="s">
        <v>670</v>
      </c>
    </row>
    <row r="119" spans="1:35" s="42" customFormat="1" ht="33" customHeight="1" x14ac:dyDescent="0.3">
      <c r="A119" s="48">
        <v>116</v>
      </c>
      <c r="B119" s="28" t="s">
        <v>211</v>
      </c>
      <c r="C119" s="70" t="s">
        <v>223</v>
      </c>
      <c r="D119" s="70" t="s">
        <v>441</v>
      </c>
      <c r="E119" s="70" t="s">
        <v>749</v>
      </c>
      <c r="F119" s="20" t="str">
        <f t="shared" si="23"/>
        <v>일반직무</v>
      </c>
      <c r="G119" s="54" t="s">
        <v>665</v>
      </c>
      <c r="H119" s="21"/>
      <c r="I119" s="20" t="s">
        <v>702</v>
      </c>
      <c r="J119" s="21" t="s">
        <v>2121</v>
      </c>
      <c r="K119" s="71" t="s">
        <v>345</v>
      </c>
      <c r="L119" s="54" t="s">
        <v>197</v>
      </c>
      <c r="M119" s="17">
        <v>1</v>
      </c>
      <c r="N119" s="50">
        <v>16</v>
      </c>
      <c r="O119" s="50">
        <v>1</v>
      </c>
      <c r="P119" s="54">
        <v>17</v>
      </c>
      <c r="Q119" s="51">
        <v>40</v>
      </c>
      <c r="R119" s="51" t="s">
        <v>735</v>
      </c>
      <c r="S119" s="54" t="s">
        <v>209</v>
      </c>
      <c r="T119" s="43">
        <f t="shared" si="24"/>
        <v>50490</v>
      </c>
      <c r="U119" s="44">
        <f t="shared" si="25"/>
        <v>5049</v>
      </c>
      <c r="V119" s="44">
        <f t="shared" si="26"/>
        <v>45441</v>
      </c>
      <c r="W119" s="45">
        <f t="shared" si="27"/>
        <v>10098</v>
      </c>
      <c r="X119" s="45">
        <f t="shared" si="28"/>
        <v>40392</v>
      </c>
      <c r="Y119" s="46">
        <f t="shared" si="29"/>
        <v>30294</v>
      </c>
      <c r="Z119" s="46">
        <f t="shared" si="30"/>
        <v>20196</v>
      </c>
      <c r="AA119" s="69" t="s">
        <v>750</v>
      </c>
      <c r="AB119" s="69" t="s">
        <v>751</v>
      </c>
      <c r="AC119" s="69" t="s">
        <v>752</v>
      </c>
      <c r="AD119" s="69" t="s">
        <v>753</v>
      </c>
      <c r="AE119" s="54" t="s">
        <v>426</v>
      </c>
      <c r="AF119" s="54" t="s">
        <v>238</v>
      </c>
      <c r="AG119" s="17" t="str">
        <f t="shared" si="31"/>
        <v>030101</v>
      </c>
      <c r="AH119" s="54" t="s">
        <v>365</v>
      </c>
      <c r="AI119" s="54" t="s">
        <v>670</v>
      </c>
    </row>
    <row r="120" spans="1:35" s="42" customFormat="1" ht="33" customHeight="1" x14ac:dyDescent="0.3">
      <c r="A120" s="48">
        <v>117</v>
      </c>
      <c r="B120" s="28" t="s">
        <v>211</v>
      </c>
      <c r="C120" s="70" t="s">
        <v>223</v>
      </c>
      <c r="D120" s="70" t="s">
        <v>441</v>
      </c>
      <c r="E120" s="70" t="s">
        <v>435</v>
      </c>
      <c r="F120" s="20" t="str">
        <f t="shared" si="23"/>
        <v>일반직무</v>
      </c>
      <c r="G120" s="54" t="s">
        <v>665</v>
      </c>
      <c r="H120" s="21"/>
      <c r="I120" s="20" t="s">
        <v>704</v>
      </c>
      <c r="J120" s="21" t="s">
        <v>2219</v>
      </c>
      <c r="K120" s="71" t="s">
        <v>313</v>
      </c>
      <c r="L120" s="54" t="s">
        <v>197</v>
      </c>
      <c r="M120" s="17">
        <f>VLOOKUP(AG120,'조정계수 2025.02.01'!A:C,3,0)</f>
        <v>0.9</v>
      </c>
      <c r="N120" s="50">
        <v>30</v>
      </c>
      <c r="O120" s="50">
        <v>1</v>
      </c>
      <c r="P120" s="54">
        <v>31</v>
      </c>
      <c r="Q120" s="51">
        <v>40</v>
      </c>
      <c r="R120" s="51" t="s">
        <v>735</v>
      </c>
      <c r="S120" s="54" t="s">
        <v>209</v>
      </c>
      <c r="T120" s="43">
        <f t="shared" si="24"/>
        <v>92070</v>
      </c>
      <c r="U120" s="44">
        <f t="shared" si="25"/>
        <v>17494</v>
      </c>
      <c r="V120" s="44">
        <f t="shared" si="26"/>
        <v>74576</v>
      </c>
      <c r="W120" s="45">
        <f t="shared" si="27"/>
        <v>25780</v>
      </c>
      <c r="X120" s="45">
        <f t="shared" si="28"/>
        <v>66290</v>
      </c>
      <c r="Y120" s="46">
        <f t="shared" si="29"/>
        <v>58925</v>
      </c>
      <c r="Z120" s="46">
        <f t="shared" si="30"/>
        <v>33145</v>
      </c>
      <c r="AA120" s="69" t="s">
        <v>745</v>
      </c>
      <c r="AB120" s="69" t="s">
        <v>746</v>
      </c>
      <c r="AC120" s="69" t="s">
        <v>747</v>
      </c>
      <c r="AD120" s="69" t="s">
        <v>748</v>
      </c>
      <c r="AE120" s="54" t="s">
        <v>426</v>
      </c>
      <c r="AF120" s="54" t="s">
        <v>240</v>
      </c>
      <c r="AG120" s="17" t="str">
        <f t="shared" si="31"/>
        <v>060102</v>
      </c>
      <c r="AH120" s="54" t="s">
        <v>319</v>
      </c>
      <c r="AI120" s="54" t="s">
        <v>670</v>
      </c>
    </row>
    <row r="121" spans="1:35" s="42" customFormat="1" ht="33" customHeight="1" x14ac:dyDescent="0.3">
      <c r="A121" s="48">
        <v>118</v>
      </c>
      <c r="B121" s="28" t="s">
        <v>211</v>
      </c>
      <c r="C121" s="70" t="s">
        <v>223</v>
      </c>
      <c r="D121" s="70" t="s">
        <v>441</v>
      </c>
      <c r="E121" s="70" t="s">
        <v>435</v>
      </c>
      <c r="F121" s="20" t="str">
        <f t="shared" si="23"/>
        <v>일반직무</v>
      </c>
      <c r="G121" s="54" t="s">
        <v>665</v>
      </c>
      <c r="H121" s="21"/>
      <c r="I121" s="20" t="s">
        <v>706</v>
      </c>
      <c r="J121" s="21" t="s">
        <v>2189</v>
      </c>
      <c r="K121" s="71" t="s">
        <v>90</v>
      </c>
      <c r="L121" s="54" t="s">
        <v>197</v>
      </c>
      <c r="M121" s="17">
        <f>VLOOKUP(AG121,'조정계수 2025.02.01'!A:C,3,0)</f>
        <v>0.9</v>
      </c>
      <c r="N121" s="50">
        <v>30</v>
      </c>
      <c r="O121" s="50">
        <v>1</v>
      </c>
      <c r="P121" s="54">
        <v>31</v>
      </c>
      <c r="Q121" s="51">
        <v>40</v>
      </c>
      <c r="R121" s="51" t="s">
        <v>735</v>
      </c>
      <c r="S121" s="54" t="s">
        <v>209</v>
      </c>
      <c r="T121" s="43">
        <f t="shared" si="24"/>
        <v>92070</v>
      </c>
      <c r="U121" s="44">
        <f t="shared" si="25"/>
        <v>17494</v>
      </c>
      <c r="V121" s="44">
        <f t="shared" si="26"/>
        <v>74576</v>
      </c>
      <c r="W121" s="45">
        <f t="shared" si="27"/>
        <v>25780</v>
      </c>
      <c r="X121" s="45">
        <f t="shared" si="28"/>
        <v>66290</v>
      </c>
      <c r="Y121" s="46">
        <f t="shared" si="29"/>
        <v>58925</v>
      </c>
      <c r="Z121" s="46">
        <f t="shared" si="30"/>
        <v>33145</v>
      </c>
      <c r="AA121" s="69" t="s">
        <v>737</v>
      </c>
      <c r="AB121" s="69" t="s">
        <v>738</v>
      </c>
      <c r="AC121" s="69" t="s">
        <v>739</v>
      </c>
      <c r="AD121" s="69" t="s">
        <v>740</v>
      </c>
      <c r="AE121" s="54" t="s">
        <v>425</v>
      </c>
      <c r="AF121" s="54" t="s">
        <v>236</v>
      </c>
      <c r="AG121" s="17" t="str">
        <f t="shared" si="31"/>
        <v>060102</v>
      </c>
      <c r="AH121" s="54" t="s">
        <v>319</v>
      </c>
      <c r="AI121" s="54" t="s">
        <v>670</v>
      </c>
    </row>
    <row r="122" spans="1:35" s="42" customFormat="1" ht="33" customHeight="1" x14ac:dyDescent="0.3">
      <c r="A122" s="48">
        <v>119</v>
      </c>
      <c r="B122" s="28" t="s">
        <v>211</v>
      </c>
      <c r="C122" s="70" t="s">
        <v>223</v>
      </c>
      <c r="D122" s="70" t="s">
        <v>441</v>
      </c>
      <c r="E122" s="70" t="s">
        <v>435</v>
      </c>
      <c r="F122" s="20" t="str">
        <f t="shared" si="23"/>
        <v>일반직무</v>
      </c>
      <c r="G122" s="54" t="s">
        <v>665</v>
      </c>
      <c r="H122" s="21"/>
      <c r="I122" s="20" t="s">
        <v>708</v>
      </c>
      <c r="J122" s="21" t="s">
        <v>2380</v>
      </c>
      <c r="K122" s="71" t="s">
        <v>84</v>
      </c>
      <c r="L122" s="54" t="s">
        <v>197</v>
      </c>
      <c r="M122" s="17">
        <f>VLOOKUP(AG122,'조정계수 2025.02.01'!A:C,3,0)</f>
        <v>0.9</v>
      </c>
      <c r="N122" s="50">
        <v>30</v>
      </c>
      <c r="O122" s="50">
        <v>1</v>
      </c>
      <c r="P122" s="54">
        <v>31</v>
      </c>
      <c r="Q122" s="51">
        <v>40</v>
      </c>
      <c r="R122" s="51" t="s">
        <v>735</v>
      </c>
      <c r="S122" s="54" t="s">
        <v>209</v>
      </c>
      <c r="T122" s="43">
        <f t="shared" si="24"/>
        <v>92070</v>
      </c>
      <c r="U122" s="44">
        <f t="shared" si="25"/>
        <v>17494</v>
      </c>
      <c r="V122" s="44">
        <f t="shared" si="26"/>
        <v>74576</v>
      </c>
      <c r="W122" s="45">
        <f t="shared" si="27"/>
        <v>25780</v>
      </c>
      <c r="X122" s="45">
        <f t="shared" si="28"/>
        <v>66290</v>
      </c>
      <c r="Y122" s="46">
        <f t="shared" si="29"/>
        <v>58925</v>
      </c>
      <c r="Z122" s="46">
        <f t="shared" si="30"/>
        <v>33145</v>
      </c>
      <c r="AA122" s="69" t="s">
        <v>741</v>
      </c>
      <c r="AB122" s="69" t="s">
        <v>742</v>
      </c>
      <c r="AC122" s="69" t="s">
        <v>743</v>
      </c>
      <c r="AD122" s="69" t="s">
        <v>744</v>
      </c>
      <c r="AE122" s="54" t="s">
        <v>425</v>
      </c>
      <c r="AF122" s="54" t="s">
        <v>236</v>
      </c>
      <c r="AG122" s="17" t="str">
        <f t="shared" si="31"/>
        <v>060102</v>
      </c>
      <c r="AH122" s="54" t="s">
        <v>319</v>
      </c>
      <c r="AI122" s="54" t="s">
        <v>670</v>
      </c>
    </row>
    <row r="123" spans="1:35" s="42" customFormat="1" ht="33" customHeight="1" x14ac:dyDescent="0.2">
      <c r="A123" s="48">
        <v>120</v>
      </c>
      <c r="B123" s="28" t="s">
        <v>211</v>
      </c>
      <c r="C123" s="70" t="s">
        <v>223</v>
      </c>
      <c r="D123" s="70" t="s">
        <v>441</v>
      </c>
      <c r="E123" s="70" t="s">
        <v>435</v>
      </c>
      <c r="F123" s="20" t="str">
        <f t="shared" si="23"/>
        <v>일반직무</v>
      </c>
      <c r="G123" s="54" t="s">
        <v>665</v>
      </c>
      <c r="H123" s="21"/>
      <c r="I123" s="20" t="s">
        <v>709</v>
      </c>
      <c r="J123" s="21" t="s">
        <v>2217</v>
      </c>
      <c r="K123" s="71" t="s">
        <v>335</v>
      </c>
      <c r="L123" s="54" t="s">
        <v>197</v>
      </c>
      <c r="M123" s="17">
        <f>VLOOKUP(AG123,'조정계수 2025.02.01'!A:C,3,0)</f>
        <v>0.9</v>
      </c>
      <c r="N123" s="50">
        <v>30</v>
      </c>
      <c r="O123" s="50">
        <v>1</v>
      </c>
      <c r="P123" s="54">
        <v>31</v>
      </c>
      <c r="Q123" s="51">
        <v>40</v>
      </c>
      <c r="R123" s="51" t="s">
        <v>735</v>
      </c>
      <c r="S123" s="54" t="s">
        <v>209</v>
      </c>
      <c r="T123" s="43">
        <f t="shared" si="24"/>
        <v>92070</v>
      </c>
      <c r="U123" s="44">
        <f t="shared" si="25"/>
        <v>17494</v>
      </c>
      <c r="V123" s="44">
        <f t="shared" si="26"/>
        <v>74576</v>
      </c>
      <c r="W123" s="45">
        <f t="shared" si="27"/>
        <v>25780</v>
      </c>
      <c r="X123" s="45">
        <f t="shared" si="28"/>
        <v>66290</v>
      </c>
      <c r="Y123" s="46">
        <f t="shared" si="29"/>
        <v>58925</v>
      </c>
      <c r="Z123" s="46">
        <f t="shared" si="30"/>
        <v>33145</v>
      </c>
      <c r="AA123" s="56" t="s">
        <v>785</v>
      </c>
      <c r="AB123" s="56" t="s">
        <v>786</v>
      </c>
      <c r="AC123" s="56" t="s">
        <v>787</v>
      </c>
      <c r="AD123" s="56" t="s">
        <v>788</v>
      </c>
      <c r="AE123" s="54" t="s">
        <v>426</v>
      </c>
      <c r="AF123" s="54" t="s">
        <v>240</v>
      </c>
      <c r="AG123" s="17" t="str">
        <f t="shared" si="31"/>
        <v>060102</v>
      </c>
      <c r="AH123" s="54" t="s">
        <v>319</v>
      </c>
      <c r="AI123" s="54" t="s">
        <v>670</v>
      </c>
    </row>
    <row r="124" spans="1:35" s="42" customFormat="1" ht="33" customHeight="1" x14ac:dyDescent="0.2">
      <c r="A124" s="48">
        <v>121</v>
      </c>
      <c r="B124" s="28" t="s">
        <v>211</v>
      </c>
      <c r="C124" s="70" t="s">
        <v>789</v>
      </c>
      <c r="D124" s="70" t="s">
        <v>458</v>
      </c>
      <c r="E124" s="70" t="s">
        <v>469</v>
      </c>
      <c r="F124" s="20" t="str">
        <f t="shared" si="23"/>
        <v>일반직무</v>
      </c>
      <c r="G124" s="54" t="s">
        <v>665</v>
      </c>
      <c r="H124" s="21"/>
      <c r="I124" s="20" t="s">
        <v>711</v>
      </c>
      <c r="J124" s="21" t="s">
        <v>1614</v>
      </c>
      <c r="K124" s="71" t="s">
        <v>109</v>
      </c>
      <c r="L124" s="54" t="s">
        <v>197</v>
      </c>
      <c r="M124" s="17">
        <f>VLOOKUP(AG124,'조정계수 2025.02.01'!A:C,3,0)</f>
        <v>0.7</v>
      </c>
      <c r="N124" s="50">
        <v>19</v>
      </c>
      <c r="O124" s="50">
        <v>1</v>
      </c>
      <c r="P124" s="54">
        <v>20</v>
      </c>
      <c r="Q124" s="51">
        <v>40</v>
      </c>
      <c r="R124" s="51" t="s">
        <v>735</v>
      </c>
      <c r="S124" s="54" t="s">
        <v>209</v>
      </c>
      <c r="T124" s="43">
        <f t="shared" si="24"/>
        <v>59400</v>
      </c>
      <c r="U124" s="44">
        <f t="shared" si="25"/>
        <v>21978</v>
      </c>
      <c r="V124" s="44">
        <f t="shared" si="26"/>
        <v>37422</v>
      </c>
      <c r="W124" s="45">
        <f t="shared" si="27"/>
        <v>26136</v>
      </c>
      <c r="X124" s="45">
        <f t="shared" si="28"/>
        <v>33264</v>
      </c>
      <c r="Y124" s="46">
        <f t="shared" si="29"/>
        <v>42768</v>
      </c>
      <c r="Z124" s="46">
        <f t="shared" si="30"/>
        <v>16632</v>
      </c>
      <c r="AA124" s="56" t="s">
        <v>790</v>
      </c>
      <c r="AB124" s="56" t="s">
        <v>791</v>
      </c>
      <c r="AC124" s="56" t="s">
        <v>792</v>
      </c>
      <c r="AD124" s="56" t="s">
        <v>793</v>
      </c>
      <c r="AE124" s="54" t="s">
        <v>425</v>
      </c>
      <c r="AF124" s="54" t="s">
        <v>234</v>
      </c>
      <c r="AG124" s="17" t="str">
        <f t="shared" si="31"/>
        <v>200101</v>
      </c>
      <c r="AH124" s="54" t="s">
        <v>381</v>
      </c>
      <c r="AI124" s="54" t="s">
        <v>670</v>
      </c>
    </row>
    <row r="125" spans="1:35" s="42" customFormat="1" ht="33" customHeight="1" x14ac:dyDescent="0.2">
      <c r="A125" s="48">
        <v>122</v>
      </c>
      <c r="B125" s="28" t="s">
        <v>211</v>
      </c>
      <c r="C125" s="70" t="s">
        <v>223</v>
      </c>
      <c r="D125" s="70" t="s">
        <v>458</v>
      </c>
      <c r="E125" s="70" t="s">
        <v>440</v>
      </c>
      <c r="F125" s="20" t="str">
        <f t="shared" si="23"/>
        <v>일반직무</v>
      </c>
      <c r="G125" s="54" t="s">
        <v>665</v>
      </c>
      <c r="H125" s="21"/>
      <c r="I125" s="20" t="s">
        <v>713</v>
      </c>
      <c r="J125" s="21" t="s">
        <v>1616</v>
      </c>
      <c r="K125" s="71" t="s">
        <v>230</v>
      </c>
      <c r="L125" s="54" t="s">
        <v>197</v>
      </c>
      <c r="M125" s="17">
        <f>VLOOKUP(AG125,'조정계수 2025.02.01'!A:C,3,0)</f>
        <v>0.9</v>
      </c>
      <c r="N125" s="50">
        <v>16</v>
      </c>
      <c r="O125" s="50">
        <v>1</v>
      </c>
      <c r="P125" s="54">
        <v>17</v>
      </c>
      <c r="Q125" s="51">
        <v>40</v>
      </c>
      <c r="R125" s="51" t="s">
        <v>735</v>
      </c>
      <c r="S125" s="54" t="s">
        <v>209</v>
      </c>
      <c r="T125" s="43">
        <f t="shared" si="24"/>
        <v>50490</v>
      </c>
      <c r="U125" s="44">
        <f t="shared" si="25"/>
        <v>9594</v>
      </c>
      <c r="V125" s="44">
        <f t="shared" si="26"/>
        <v>40896</v>
      </c>
      <c r="W125" s="45">
        <f t="shared" si="27"/>
        <v>14138</v>
      </c>
      <c r="X125" s="45">
        <f t="shared" si="28"/>
        <v>36352</v>
      </c>
      <c r="Y125" s="46">
        <f t="shared" si="29"/>
        <v>32314</v>
      </c>
      <c r="Z125" s="46">
        <f t="shared" si="30"/>
        <v>18176</v>
      </c>
      <c r="AA125" s="56" t="s">
        <v>794</v>
      </c>
      <c r="AB125" s="56" t="s">
        <v>795</v>
      </c>
      <c r="AC125" s="56" t="s">
        <v>796</v>
      </c>
      <c r="AD125" s="56" t="s">
        <v>797</v>
      </c>
      <c r="AE125" s="54" t="s">
        <v>425</v>
      </c>
      <c r="AF125" s="54" t="s">
        <v>363</v>
      </c>
      <c r="AG125" s="17" t="str">
        <f t="shared" si="31"/>
        <v>020102</v>
      </c>
      <c r="AH125" s="54" t="s">
        <v>244</v>
      </c>
      <c r="AI125" s="54" t="s">
        <v>670</v>
      </c>
    </row>
    <row r="126" spans="1:35" s="42" customFormat="1" ht="33" customHeight="1" x14ac:dyDescent="0.2">
      <c r="A126" s="48">
        <v>123</v>
      </c>
      <c r="B126" s="28" t="s">
        <v>211</v>
      </c>
      <c r="C126" s="70" t="s">
        <v>223</v>
      </c>
      <c r="D126" s="70" t="s">
        <v>441</v>
      </c>
      <c r="E126" s="70" t="s">
        <v>435</v>
      </c>
      <c r="F126" s="20" t="str">
        <f t="shared" si="23"/>
        <v>일반직무</v>
      </c>
      <c r="G126" s="54" t="s">
        <v>665</v>
      </c>
      <c r="H126" s="21"/>
      <c r="I126" s="20" t="s">
        <v>715</v>
      </c>
      <c r="J126" s="21" t="s">
        <v>2350</v>
      </c>
      <c r="K126" s="71" t="s">
        <v>310</v>
      </c>
      <c r="L126" s="54" t="s">
        <v>197</v>
      </c>
      <c r="M126" s="17">
        <f>VLOOKUP(AG126,'조정계수 2025.02.01'!A:C,3,0)</f>
        <v>0.9</v>
      </c>
      <c r="N126" s="50">
        <v>30</v>
      </c>
      <c r="O126" s="50">
        <v>1</v>
      </c>
      <c r="P126" s="54">
        <v>31</v>
      </c>
      <c r="Q126" s="51">
        <v>40</v>
      </c>
      <c r="R126" s="51" t="s">
        <v>735</v>
      </c>
      <c r="S126" s="54" t="s">
        <v>209</v>
      </c>
      <c r="T126" s="43">
        <f t="shared" si="24"/>
        <v>92070</v>
      </c>
      <c r="U126" s="44">
        <f t="shared" si="25"/>
        <v>17494</v>
      </c>
      <c r="V126" s="44">
        <f t="shared" si="26"/>
        <v>74576</v>
      </c>
      <c r="W126" s="45">
        <f t="shared" si="27"/>
        <v>25780</v>
      </c>
      <c r="X126" s="45">
        <f t="shared" si="28"/>
        <v>66290</v>
      </c>
      <c r="Y126" s="46">
        <f t="shared" si="29"/>
        <v>58925</v>
      </c>
      <c r="Z126" s="46">
        <f t="shared" si="30"/>
        <v>33145</v>
      </c>
      <c r="AA126" s="56" t="s">
        <v>798</v>
      </c>
      <c r="AB126" s="56" t="s">
        <v>799</v>
      </c>
      <c r="AC126" s="56" t="s">
        <v>800</v>
      </c>
      <c r="AD126" s="56" t="s">
        <v>801</v>
      </c>
      <c r="AE126" s="54" t="s">
        <v>426</v>
      </c>
      <c r="AF126" s="54" t="s">
        <v>240</v>
      </c>
      <c r="AG126" s="17" t="str">
        <f t="shared" si="31"/>
        <v>060102</v>
      </c>
      <c r="AH126" s="54" t="s">
        <v>319</v>
      </c>
      <c r="AI126" s="54" t="s">
        <v>670</v>
      </c>
    </row>
    <row r="127" spans="1:35" s="42" customFormat="1" ht="33" customHeight="1" x14ac:dyDescent="0.3">
      <c r="A127" s="48">
        <v>124</v>
      </c>
      <c r="B127" s="28" t="s">
        <v>211</v>
      </c>
      <c r="C127" s="70" t="s">
        <v>830</v>
      </c>
      <c r="D127" s="70" t="s">
        <v>441</v>
      </c>
      <c r="E127" s="70" t="s">
        <v>435</v>
      </c>
      <c r="F127" s="20" t="str">
        <f t="shared" si="23"/>
        <v>일반직무</v>
      </c>
      <c r="G127" s="54" t="s">
        <v>665</v>
      </c>
      <c r="H127" s="21"/>
      <c r="I127" s="20" t="s">
        <v>718</v>
      </c>
      <c r="J127" s="21" t="s">
        <v>2352</v>
      </c>
      <c r="K127" s="71" t="s">
        <v>716</v>
      </c>
      <c r="L127" s="54" t="s">
        <v>191</v>
      </c>
      <c r="M127" s="17">
        <f>VLOOKUP(AG127,'조정계수 2025.02.01'!A:C,3,0)</f>
        <v>0.9</v>
      </c>
      <c r="N127" s="50">
        <v>29</v>
      </c>
      <c r="O127" s="50">
        <v>1</v>
      </c>
      <c r="P127" s="54">
        <v>30</v>
      </c>
      <c r="Q127" s="51">
        <v>40</v>
      </c>
      <c r="R127" s="51" t="s">
        <v>734</v>
      </c>
      <c r="S127" s="54" t="s">
        <v>199</v>
      </c>
      <c r="T127" s="43">
        <f t="shared" si="24"/>
        <v>125400</v>
      </c>
      <c r="U127" s="44">
        <f t="shared" si="25"/>
        <v>23826</v>
      </c>
      <c r="V127" s="44">
        <f t="shared" si="26"/>
        <v>101574</v>
      </c>
      <c r="W127" s="45">
        <f t="shared" si="27"/>
        <v>35112</v>
      </c>
      <c r="X127" s="45">
        <f t="shared" si="28"/>
        <v>90288</v>
      </c>
      <c r="Y127" s="46">
        <f t="shared" si="29"/>
        <v>80256</v>
      </c>
      <c r="Z127" s="46">
        <f t="shared" si="30"/>
        <v>45144</v>
      </c>
      <c r="AA127" s="69" t="s">
        <v>831</v>
      </c>
      <c r="AB127" s="69" t="s">
        <v>832</v>
      </c>
      <c r="AC127" s="69" t="s">
        <v>833</v>
      </c>
      <c r="AD127" s="69" t="s">
        <v>834</v>
      </c>
      <c r="AE127" s="54" t="s">
        <v>426</v>
      </c>
      <c r="AF127" s="54" t="s">
        <v>247</v>
      </c>
      <c r="AG127" s="17" t="str">
        <f t="shared" si="31"/>
        <v>060202</v>
      </c>
      <c r="AH127" s="54" t="s">
        <v>351</v>
      </c>
      <c r="AI127" s="54" t="s">
        <v>670</v>
      </c>
    </row>
    <row r="128" spans="1:35" s="42" customFormat="1" ht="33" customHeight="1" x14ac:dyDescent="0.3">
      <c r="A128" s="48">
        <v>125</v>
      </c>
      <c r="B128" s="28" t="s">
        <v>211</v>
      </c>
      <c r="C128" s="70" t="s">
        <v>830</v>
      </c>
      <c r="D128" s="21"/>
      <c r="E128" s="21"/>
      <c r="F128" s="20" t="str">
        <f t="shared" si="23"/>
        <v>NCS과정</v>
      </c>
      <c r="G128" s="54" t="s">
        <v>665</v>
      </c>
      <c r="H128" s="21"/>
      <c r="I128" s="20" t="s">
        <v>721</v>
      </c>
      <c r="J128" s="21" t="s">
        <v>2190</v>
      </c>
      <c r="K128" s="71" t="s">
        <v>719</v>
      </c>
      <c r="L128" s="54" t="s">
        <v>191</v>
      </c>
      <c r="M128" s="17">
        <f>VLOOKUP(AG128,'조정계수 2025.02.01'!A:C,3,0)</f>
        <v>0.9</v>
      </c>
      <c r="N128" s="50">
        <v>19</v>
      </c>
      <c r="O128" s="50">
        <v>1</v>
      </c>
      <c r="P128" s="54">
        <v>20</v>
      </c>
      <c r="Q128" s="51">
        <v>40</v>
      </c>
      <c r="R128" s="51" t="s">
        <v>734</v>
      </c>
      <c r="S128" s="54" t="s">
        <v>209</v>
      </c>
      <c r="T128" s="43">
        <f t="shared" si="24"/>
        <v>83600</v>
      </c>
      <c r="U128" s="44">
        <f t="shared" si="25"/>
        <v>15884</v>
      </c>
      <c r="V128" s="44">
        <f t="shared" si="26"/>
        <v>67716</v>
      </c>
      <c r="W128" s="45">
        <f t="shared" si="27"/>
        <v>23408</v>
      </c>
      <c r="X128" s="45">
        <f t="shared" si="28"/>
        <v>60192</v>
      </c>
      <c r="Y128" s="46">
        <f t="shared" si="29"/>
        <v>53504</v>
      </c>
      <c r="Z128" s="46">
        <f t="shared" si="30"/>
        <v>30096</v>
      </c>
      <c r="AA128" s="24"/>
      <c r="AB128" s="24"/>
      <c r="AC128" s="24"/>
      <c r="AD128" s="24"/>
      <c r="AE128" s="54" t="s">
        <v>425</v>
      </c>
      <c r="AF128" s="54" t="s">
        <v>246</v>
      </c>
      <c r="AG128" s="17" t="str">
        <f t="shared" si="31"/>
        <v>050102</v>
      </c>
      <c r="AH128" s="54" t="s">
        <v>369</v>
      </c>
      <c r="AI128" s="54" t="s">
        <v>670</v>
      </c>
    </row>
    <row r="129" spans="1:63" s="42" customFormat="1" ht="33" customHeight="1" x14ac:dyDescent="0.3">
      <c r="A129" s="48">
        <v>126</v>
      </c>
      <c r="B129" s="28" t="s">
        <v>211</v>
      </c>
      <c r="C129" s="70" t="s">
        <v>224</v>
      </c>
      <c r="D129" s="70" t="s">
        <v>449</v>
      </c>
      <c r="E129" s="70" t="s">
        <v>213</v>
      </c>
      <c r="F129" s="20" t="str">
        <f t="shared" si="23"/>
        <v>일반직무</v>
      </c>
      <c r="G129" s="54" t="s">
        <v>665</v>
      </c>
      <c r="H129" s="21"/>
      <c r="I129" s="20" t="s">
        <v>731</v>
      </c>
      <c r="J129" s="21" t="s">
        <v>2211</v>
      </c>
      <c r="K129" s="71" t="s">
        <v>728</v>
      </c>
      <c r="L129" s="54" t="s">
        <v>197</v>
      </c>
      <c r="M129" s="17">
        <f>VLOOKUP(AG129,'조정계수 2025.02.01'!A:C,3,0)</f>
        <v>0.7</v>
      </c>
      <c r="N129" s="50">
        <v>32</v>
      </c>
      <c r="O129" s="50">
        <v>0</v>
      </c>
      <c r="P129" s="54">
        <v>32</v>
      </c>
      <c r="Q129" s="51">
        <v>40</v>
      </c>
      <c r="R129" s="51" t="s">
        <v>735</v>
      </c>
      <c r="S129" s="54" t="s">
        <v>209</v>
      </c>
      <c r="T129" s="43">
        <f t="shared" si="24"/>
        <v>95040</v>
      </c>
      <c r="U129" s="44">
        <f t="shared" si="25"/>
        <v>35165</v>
      </c>
      <c r="V129" s="44">
        <f t="shared" si="26"/>
        <v>59875</v>
      </c>
      <c r="W129" s="45">
        <f t="shared" si="27"/>
        <v>41818</v>
      </c>
      <c r="X129" s="45">
        <f t="shared" si="28"/>
        <v>53222</v>
      </c>
      <c r="Y129" s="46">
        <f t="shared" si="29"/>
        <v>68429</v>
      </c>
      <c r="Z129" s="46">
        <f t="shared" si="30"/>
        <v>26611</v>
      </c>
      <c r="AA129" s="69" t="s">
        <v>845</v>
      </c>
      <c r="AB129" s="69" t="s">
        <v>846</v>
      </c>
      <c r="AC129" s="69" t="s">
        <v>847</v>
      </c>
      <c r="AD129" s="69" t="s">
        <v>848</v>
      </c>
      <c r="AE129" s="54" t="s">
        <v>426</v>
      </c>
      <c r="AF129" s="54" t="s">
        <v>257</v>
      </c>
      <c r="AG129" s="17" t="str">
        <f t="shared" si="31"/>
        <v>020203</v>
      </c>
      <c r="AH129" s="54" t="s">
        <v>500</v>
      </c>
      <c r="AI129" s="54" t="s">
        <v>670</v>
      </c>
    </row>
    <row r="130" spans="1:63" s="42" customFormat="1" ht="33" customHeight="1" x14ac:dyDescent="0.2">
      <c r="A130" s="48">
        <v>127</v>
      </c>
      <c r="B130" s="28" t="s">
        <v>211</v>
      </c>
      <c r="C130" s="55" t="s">
        <v>208</v>
      </c>
      <c r="D130" s="55" t="s">
        <v>201</v>
      </c>
      <c r="E130" s="55" t="s">
        <v>572</v>
      </c>
      <c r="F130" s="20" t="str">
        <f t="shared" si="23"/>
        <v>NCS과정</v>
      </c>
      <c r="G130" s="54" t="s">
        <v>286</v>
      </c>
      <c r="H130" s="21"/>
      <c r="I130" s="20" t="s">
        <v>565</v>
      </c>
      <c r="J130" s="21" t="s">
        <v>2251</v>
      </c>
      <c r="K130" s="71" t="s">
        <v>330</v>
      </c>
      <c r="L130" s="54" t="s">
        <v>191</v>
      </c>
      <c r="M130" s="17">
        <f>VLOOKUP(AG130,'조정계수 2025.02.01'!A:C,3,0)</f>
        <v>0.8</v>
      </c>
      <c r="N130" s="50">
        <v>19</v>
      </c>
      <c r="O130" s="50">
        <v>1</v>
      </c>
      <c r="P130" s="50">
        <v>20</v>
      </c>
      <c r="Q130" s="51">
        <v>40</v>
      </c>
      <c r="R130" s="51" t="s">
        <v>575</v>
      </c>
      <c r="S130" s="54" t="s">
        <v>209</v>
      </c>
      <c r="T130" s="43">
        <f t="shared" si="24"/>
        <v>83600</v>
      </c>
      <c r="U130" s="44">
        <f t="shared" si="25"/>
        <v>23408</v>
      </c>
      <c r="V130" s="44">
        <f t="shared" si="26"/>
        <v>60192</v>
      </c>
      <c r="W130" s="45">
        <f t="shared" si="27"/>
        <v>30096</v>
      </c>
      <c r="X130" s="45">
        <f t="shared" si="28"/>
        <v>53504</v>
      </c>
      <c r="Y130" s="46">
        <f t="shared" si="29"/>
        <v>56848</v>
      </c>
      <c r="Z130" s="46">
        <f t="shared" si="30"/>
        <v>26752</v>
      </c>
      <c r="AA130" s="56" t="s">
        <v>576</v>
      </c>
      <c r="AB130" s="56" t="s">
        <v>577</v>
      </c>
      <c r="AC130" s="56" t="s">
        <v>578</v>
      </c>
      <c r="AD130" s="56" t="s">
        <v>579</v>
      </c>
      <c r="AE130" s="54" t="s">
        <v>425</v>
      </c>
      <c r="AF130" s="54" t="s">
        <v>255</v>
      </c>
      <c r="AG130" s="17" t="str">
        <f t="shared" si="31"/>
        <v>040301</v>
      </c>
      <c r="AH130" s="54" t="s">
        <v>326</v>
      </c>
      <c r="AI130" s="54" t="s">
        <v>274</v>
      </c>
      <c r="AK130" s="52"/>
      <c r="AL130" s="53"/>
    </row>
    <row r="131" spans="1:63" s="42" customFormat="1" ht="33" customHeight="1" x14ac:dyDescent="0.2">
      <c r="A131" s="48">
        <v>128</v>
      </c>
      <c r="B131" s="28" t="s">
        <v>211</v>
      </c>
      <c r="C131" s="55" t="s">
        <v>208</v>
      </c>
      <c r="D131" s="55" t="s">
        <v>201</v>
      </c>
      <c r="E131" s="55" t="s">
        <v>573</v>
      </c>
      <c r="F131" s="20" t="str">
        <f t="shared" si="23"/>
        <v>NCS과정</v>
      </c>
      <c r="G131" s="54" t="s">
        <v>286</v>
      </c>
      <c r="H131" s="21"/>
      <c r="I131" s="20" t="s">
        <v>567</v>
      </c>
      <c r="J131" s="21" t="s">
        <v>1912</v>
      </c>
      <c r="K131" s="71" t="s">
        <v>387</v>
      </c>
      <c r="L131" s="54" t="s">
        <v>191</v>
      </c>
      <c r="M131" s="17">
        <f>VLOOKUP(AG131,'조정계수 2025.02.01'!A:C,3,0)</f>
        <v>0.8</v>
      </c>
      <c r="N131" s="50">
        <v>19</v>
      </c>
      <c r="O131" s="50">
        <v>1</v>
      </c>
      <c r="P131" s="50">
        <v>20</v>
      </c>
      <c r="Q131" s="51">
        <v>40</v>
      </c>
      <c r="R131" s="51" t="s">
        <v>575</v>
      </c>
      <c r="S131" s="54" t="s">
        <v>209</v>
      </c>
      <c r="T131" s="43">
        <f t="shared" si="24"/>
        <v>83600</v>
      </c>
      <c r="U131" s="44">
        <f t="shared" si="25"/>
        <v>23408</v>
      </c>
      <c r="V131" s="44">
        <f t="shared" si="26"/>
        <v>60192</v>
      </c>
      <c r="W131" s="45">
        <f t="shared" si="27"/>
        <v>30096</v>
      </c>
      <c r="X131" s="45">
        <f t="shared" si="28"/>
        <v>53504</v>
      </c>
      <c r="Y131" s="46">
        <f t="shared" si="29"/>
        <v>56848</v>
      </c>
      <c r="Z131" s="46">
        <f t="shared" si="30"/>
        <v>26752</v>
      </c>
      <c r="AA131" s="56" t="s">
        <v>584</v>
      </c>
      <c r="AB131" s="56" t="s">
        <v>585</v>
      </c>
      <c r="AC131" s="56" t="s">
        <v>586</v>
      </c>
      <c r="AD131" s="56" t="s">
        <v>587</v>
      </c>
      <c r="AE131" s="54" t="s">
        <v>425</v>
      </c>
      <c r="AF131" s="54" t="s">
        <v>255</v>
      </c>
      <c r="AG131" s="17" t="str">
        <f t="shared" si="31"/>
        <v>040301</v>
      </c>
      <c r="AH131" s="54" t="s">
        <v>252</v>
      </c>
      <c r="AI131" s="54" t="s">
        <v>274</v>
      </c>
      <c r="AK131" s="52"/>
      <c r="AL131" s="53"/>
    </row>
    <row r="132" spans="1:63" s="42" customFormat="1" ht="33" customHeight="1" x14ac:dyDescent="0.2">
      <c r="A132" s="48">
        <v>129</v>
      </c>
      <c r="B132" s="28" t="s">
        <v>211</v>
      </c>
      <c r="C132" s="55" t="s">
        <v>223</v>
      </c>
      <c r="D132" s="55" t="s">
        <v>441</v>
      </c>
      <c r="E132" s="55" t="s">
        <v>435</v>
      </c>
      <c r="F132" s="20" t="str">
        <f t="shared" ref="F132:F167" si="32">IF(MID(I132,16,2)="J1","일반직무유사",IF(MID(I132,16,2)="R0","직무법정",IF(MID(I132,16,2)="A4","NCS과정",IF(MID(I132,16,2)="F0","외국어과정","일반직무"))))</f>
        <v>NCS과정</v>
      </c>
      <c r="G132" s="54" t="s">
        <v>286</v>
      </c>
      <c r="H132" s="21"/>
      <c r="I132" s="20" t="s">
        <v>568</v>
      </c>
      <c r="J132" s="21" t="s">
        <v>2191</v>
      </c>
      <c r="K132" s="71" t="s">
        <v>339</v>
      </c>
      <c r="L132" s="54" t="s">
        <v>191</v>
      </c>
      <c r="M132" s="17">
        <v>1</v>
      </c>
      <c r="N132" s="50">
        <v>19</v>
      </c>
      <c r="O132" s="50">
        <v>1</v>
      </c>
      <c r="P132" s="50">
        <v>20</v>
      </c>
      <c r="Q132" s="51">
        <v>40</v>
      </c>
      <c r="R132" s="51" t="s">
        <v>575</v>
      </c>
      <c r="S132" s="54" t="s">
        <v>209</v>
      </c>
      <c r="T132" s="43">
        <f t="shared" ref="T132:T167" si="33">IF(L132="A",6160,IF(L132="B",4180,IF(L132="C",2970,0)))*P132</f>
        <v>83600</v>
      </c>
      <c r="U132" s="44">
        <f t="shared" ref="U132:U163" si="34">T132-V132</f>
        <v>8360</v>
      </c>
      <c r="V132" s="44">
        <f t="shared" ref="V132:V167" si="35">ROUNDDOWN(IF(L132="A",6160,IF(L132="B",4180,IF(L132="C",2970,0)))*P132*M132*IF(F132="직무법정",0.5,IF(F132="외국어과정",0.5,0.9)),0)</f>
        <v>75240</v>
      </c>
      <c r="W132" s="45">
        <f t="shared" ref="W132:W163" si="36">T132-X132</f>
        <v>16720</v>
      </c>
      <c r="X132" s="45">
        <f t="shared" ref="X132:X167" si="37">ROUNDDOWN(IF(L132="A",6160,IF(L132="B",4180,IF(L132="C",2970,0)))*P132*M132*IF(F132="직무법정",0.4,IF(F132="외국어과정",0.4,0.8)),0)</f>
        <v>66880</v>
      </c>
      <c r="Y132" s="46">
        <f t="shared" ref="Y132:Y163" si="38">T132-Z132</f>
        <v>50160</v>
      </c>
      <c r="Z132" s="46">
        <f t="shared" ref="Z132:Z167" si="39">ROUNDDOWN(IF(L132="A",6160,IF(L132="B",4180,IF(L132="C",2970,0)))*P132*M132*IF(F132="직무법정",0.2,IF(F132="외국어과정",0.2,0.4)),0)</f>
        <v>33440</v>
      </c>
      <c r="AA132" s="56" t="s">
        <v>588</v>
      </c>
      <c r="AB132" s="56" t="s">
        <v>589</v>
      </c>
      <c r="AC132" s="56" t="s">
        <v>590</v>
      </c>
      <c r="AD132" s="56" t="s">
        <v>591</v>
      </c>
      <c r="AE132" s="54" t="s">
        <v>425</v>
      </c>
      <c r="AF132" s="54" t="s">
        <v>322</v>
      </c>
      <c r="AG132" s="17" t="str">
        <f t="shared" ref="AG132:AG163" si="40">LEFT(AF132,6)</f>
        <v>070102</v>
      </c>
      <c r="AH132" s="54" t="s">
        <v>318</v>
      </c>
      <c r="AI132" s="54" t="s">
        <v>274</v>
      </c>
      <c r="AK132" s="52"/>
      <c r="AL132" s="53"/>
    </row>
    <row r="133" spans="1:63" s="42" customFormat="1" ht="33" customHeight="1" x14ac:dyDescent="0.2">
      <c r="A133" s="48">
        <v>130</v>
      </c>
      <c r="B133" s="28" t="s">
        <v>211</v>
      </c>
      <c r="C133" s="55" t="s">
        <v>223</v>
      </c>
      <c r="D133" s="55" t="s">
        <v>437</v>
      </c>
      <c r="E133" s="55" t="s">
        <v>184</v>
      </c>
      <c r="F133" s="20" t="str">
        <f t="shared" si="32"/>
        <v>NCS과정</v>
      </c>
      <c r="G133" s="54" t="s">
        <v>286</v>
      </c>
      <c r="H133" s="21"/>
      <c r="I133" s="20" t="s">
        <v>1913</v>
      </c>
      <c r="J133" s="21" t="s">
        <v>2192</v>
      </c>
      <c r="K133" s="71" t="s">
        <v>501</v>
      </c>
      <c r="L133" s="54" t="s">
        <v>191</v>
      </c>
      <c r="M133" s="17">
        <f>VLOOKUP(AG133,'조정계수 2025.02.01'!A:C,3,0)</f>
        <v>0.9</v>
      </c>
      <c r="N133" s="50">
        <v>20</v>
      </c>
      <c r="O133" s="50">
        <v>1</v>
      </c>
      <c r="P133" s="50">
        <v>21</v>
      </c>
      <c r="Q133" s="51">
        <v>40</v>
      </c>
      <c r="R133" s="51" t="s">
        <v>575</v>
      </c>
      <c r="S133" s="54" t="s">
        <v>209</v>
      </c>
      <c r="T133" s="43">
        <f t="shared" si="33"/>
        <v>87780</v>
      </c>
      <c r="U133" s="44">
        <f t="shared" si="34"/>
        <v>16679</v>
      </c>
      <c r="V133" s="44">
        <f t="shared" si="35"/>
        <v>71101</v>
      </c>
      <c r="W133" s="45">
        <f t="shared" si="36"/>
        <v>24579</v>
      </c>
      <c r="X133" s="45">
        <f t="shared" si="37"/>
        <v>63201</v>
      </c>
      <c r="Y133" s="46">
        <f t="shared" si="38"/>
        <v>56180</v>
      </c>
      <c r="Z133" s="46">
        <f t="shared" si="39"/>
        <v>31600</v>
      </c>
      <c r="AA133" s="56" t="s">
        <v>596</v>
      </c>
      <c r="AB133" s="56" t="s">
        <v>581</v>
      </c>
      <c r="AC133" s="56" t="s">
        <v>597</v>
      </c>
      <c r="AD133" s="56" t="s">
        <v>598</v>
      </c>
      <c r="AE133" s="54" t="s">
        <v>425</v>
      </c>
      <c r="AF133" s="54" t="s">
        <v>243</v>
      </c>
      <c r="AG133" s="17" t="str">
        <f t="shared" si="40"/>
        <v>100301</v>
      </c>
      <c r="AH133" s="54" t="s">
        <v>251</v>
      </c>
      <c r="AI133" s="54" t="s">
        <v>274</v>
      </c>
      <c r="AK133" s="52"/>
      <c r="AL133" s="53"/>
    </row>
    <row r="134" spans="1:63" s="42" customFormat="1" ht="33" customHeight="1" x14ac:dyDescent="0.2">
      <c r="A134" s="48">
        <v>131</v>
      </c>
      <c r="B134" s="28" t="s">
        <v>211</v>
      </c>
      <c r="C134" s="55" t="s">
        <v>223</v>
      </c>
      <c r="D134" s="55" t="s">
        <v>441</v>
      </c>
      <c r="E134" s="55" t="s">
        <v>574</v>
      </c>
      <c r="F134" s="20" t="str">
        <f t="shared" si="32"/>
        <v>NCS과정</v>
      </c>
      <c r="G134" s="54" t="s">
        <v>286</v>
      </c>
      <c r="H134" s="21"/>
      <c r="I134" s="20" t="s">
        <v>561</v>
      </c>
      <c r="J134" s="21" t="s">
        <v>2193</v>
      </c>
      <c r="K134" s="71" t="s">
        <v>314</v>
      </c>
      <c r="L134" s="54" t="s">
        <v>191</v>
      </c>
      <c r="M134" s="17">
        <v>1</v>
      </c>
      <c r="N134" s="50">
        <v>19</v>
      </c>
      <c r="O134" s="50">
        <v>1</v>
      </c>
      <c r="P134" s="50">
        <v>20</v>
      </c>
      <c r="Q134" s="51">
        <v>40</v>
      </c>
      <c r="R134" s="51" t="s">
        <v>575</v>
      </c>
      <c r="S134" s="54" t="s">
        <v>209</v>
      </c>
      <c r="T134" s="43">
        <f t="shared" si="33"/>
        <v>83600</v>
      </c>
      <c r="U134" s="44">
        <f t="shared" si="34"/>
        <v>8360</v>
      </c>
      <c r="V134" s="44">
        <f t="shared" si="35"/>
        <v>75240</v>
      </c>
      <c r="W134" s="45">
        <f t="shared" si="36"/>
        <v>16720</v>
      </c>
      <c r="X134" s="45">
        <f t="shared" si="37"/>
        <v>66880</v>
      </c>
      <c r="Y134" s="46">
        <f t="shared" si="38"/>
        <v>50160</v>
      </c>
      <c r="Z134" s="46">
        <f t="shared" si="39"/>
        <v>33440</v>
      </c>
      <c r="AA134" s="56" t="s">
        <v>599</v>
      </c>
      <c r="AB134" s="56" t="s">
        <v>600</v>
      </c>
      <c r="AC134" s="56" t="s">
        <v>601</v>
      </c>
      <c r="AD134" s="56" t="s">
        <v>602</v>
      </c>
      <c r="AE134" s="54" t="s">
        <v>425</v>
      </c>
      <c r="AF134" s="54" t="s">
        <v>378</v>
      </c>
      <c r="AG134" s="17" t="str">
        <f t="shared" si="40"/>
        <v>040202</v>
      </c>
      <c r="AH134" s="54" t="s">
        <v>120</v>
      </c>
      <c r="AI134" s="54" t="s">
        <v>274</v>
      </c>
      <c r="AK134" s="52"/>
      <c r="AL134" s="53"/>
    </row>
    <row r="135" spans="1:63" s="42" customFormat="1" ht="33" customHeight="1" x14ac:dyDescent="0.2">
      <c r="A135" s="48">
        <v>132</v>
      </c>
      <c r="B135" s="28" t="s">
        <v>211</v>
      </c>
      <c r="C135" s="55" t="s">
        <v>223</v>
      </c>
      <c r="D135" s="55" t="s">
        <v>437</v>
      </c>
      <c r="E135" s="55" t="s">
        <v>184</v>
      </c>
      <c r="F135" s="20" t="str">
        <f t="shared" si="32"/>
        <v>NCS과정</v>
      </c>
      <c r="G135" s="54" t="s">
        <v>286</v>
      </c>
      <c r="H135" s="21"/>
      <c r="I135" s="20" t="s">
        <v>564</v>
      </c>
      <c r="J135" s="21" t="s">
        <v>1911</v>
      </c>
      <c r="K135" s="72" t="s">
        <v>618</v>
      </c>
      <c r="L135" s="54" t="s">
        <v>191</v>
      </c>
      <c r="M135" s="17">
        <v>1</v>
      </c>
      <c r="N135" s="50">
        <v>20</v>
      </c>
      <c r="O135" s="50">
        <v>1</v>
      </c>
      <c r="P135" s="50">
        <v>21</v>
      </c>
      <c r="Q135" s="51">
        <v>40</v>
      </c>
      <c r="R135" s="51" t="s">
        <v>575</v>
      </c>
      <c r="S135" s="54" t="s">
        <v>209</v>
      </c>
      <c r="T135" s="43">
        <f t="shared" si="33"/>
        <v>87780</v>
      </c>
      <c r="U135" s="44">
        <f t="shared" si="34"/>
        <v>8778</v>
      </c>
      <c r="V135" s="44">
        <f t="shared" si="35"/>
        <v>79002</v>
      </c>
      <c r="W135" s="45">
        <f t="shared" si="36"/>
        <v>17556</v>
      </c>
      <c r="X135" s="45">
        <f t="shared" si="37"/>
        <v>70224</v>
      </c>
      <c r="Y135" s="46">
        <f t="shared" si="38"/>
        <v>52668</v>
      </c>
      <c r="Z135" s="46">
        <f t="shared" si="39"/>
        <v>35112</v>
      </c>
      <c r="AA135" s="56" t="s">
        <v>603</v>
      </c>
      <c r="AB135" s="56" t="s">
        <v>604</v>
      </c>
      <c r="AC135" s="56" t="s">
        <v>605</v>
      </c>
      <c r="AD135" s="56" t="s">
        <v>606</v>
      </c>
      <c r="AE135" s="54" t="s">
        <v>425</v>
      </c>
      <c r="AF135" s="54" t="s">
        <v>320</v>
      </c>
      <c r="AG135" s="17" t="str">
        <f t="shared" si="40"/>
        <v>080302</v>
      </c>
      <c r="AH135" s="54" t="s">
        <v>244</v>
      </c>
      <c r="AI135" s="54" t="s">
        <v>274</v>
      </c>
      <c r="AK135" s="52"/>
      <c r="AL135" s="53"/>
    </row>
    <row r="136" spans="1:63" s="42" customFormat="1" ht="33" customHeight="1" x14ac:dyDescent="0.2">
      <c r="A136" s="48">
        <v>133</v>
      </c>
      <c r="B136" s="28" t="s">
        <v>211</v>
      </c>
      <c r="C136" s="55" t="s">
        <v>208</v>
      </c>
      <c r="D136" s="55" t="s">
        <v>201</v>
      </c>
      <c r="E136" s="55" t="s">
        <v>440</v>
      </c>
      <c r="F136" s="20" t="str">
        <f t="shared" si="32"/>
        <v>NCS과정</v>
      </c>
      <c r="G136" s="54" t="s">
        <v>286</v>
      </c>
      <c r="H136" s="21"/>
      <c r="I136" s="20" t="s">
        <v>558</v>
      </c>
      <c r="J136" s="21" t="s">
        <v>1910</v>
      </c>
      <c r="K136" s="71" t="s">
        <v>374</v>
      </c>
      <c r="L136" s="54" t="s">
        <v>191</v>
      </c>
      <c r="M136" s="17">
        <f>VLOOKUP(AG136,'조정계수 2025.02.01'!A:C,3,0)</f>
        <v>0.8</v>
      </c>
      <c r="N136" s="50">
        <v>19</v>
      </c>
      <c r="O136" s="50">
        <v>1</v>
      </c>
      <c r="P136" s="50">
        <v>20</v>
      </c>
      <c r="Q136" s="51">
        <v>40</v>
      </c>
      <c r="R136" s="51" t="s">
        <v>575</v>
      </c>
      <c r="S136" s="54" t="s">
        <v>209</v>
      </c>
      <c r="T136" s="43">
        <f t="shared" si="33"/>
        <v>83600</v>
      </c>
      <c r="U136" s="44">
        <f t="shared" si="34"/>
        <v>23408</v>
      </c>
      <c r="V136" s="44">
        <f t="shared" si="35"/>
        <v>60192</v>
      </c>
      <c r="W136" s="45">
        <f t="shared" si="36"/>
        <v>30096</v>
      </c>
      <c r="X136" s="45">
        <f t="shared" si="37"/>
        <v>53504</v>
      </c>
      <c r="Y136" s="46">
        <f t="shared" si="38"/>
        <v>56848</v>
      </c>
      <c r="Z136" s="46">
        <f t="shared" si="39"/>
        <v>26752</v>
      </c>
      <c r="AA136" s="56" t="s">
        <v>607</v>
      </c>
      <c r="AB136" s="56" t="s">
        <v>608</v>
      </c>
      <c r="AC136" s="56" t="s">
        <v>609</v>
      </c>
      <c r="AD136" s="56" t="s">
        <v>610</v>
      </c>
      <c r="AE136" s="54" t="s">
        <v>425</v>
      </c>
      <c r="AF136" s="54" t="s">
        <v>255</v>
      </c>
      <c r="AG136" s="17" t="str">
        <f t="shared" si="40"/>
        <v>040301</v>
      </c>
      <c r="AH136" s="54" t="s">
        <v>252</v>
      </c>
      <c r="AI136" s="54" t="s">
        <v>274</v>
      </c>
      <c r="AK136" s="52"/>
      <c r="AL136" s="53"/>
    </row>
    <row r="137" spans="1:63" ht="33" customHeight="1" x14ac:dyDescent="0.3">
      <c r="A137" s="48">
        <v>134</v>
      </c>
      <c r="B137" s="28" t="s">
        <v>211</v>
      </c>
      <c r="C137" s="20" t="s">
        <v>224</v>
      </c>
      <c r="D137" s="22" t="s">
        <v>449</v>
      </c>
      <c r="E137" s="6" t="s">
        <v>213</v>
      </c>
      <c r="F137" s="20" t="str">
        <f t="shared" si="32"/>
        <v>일반직무</v>
      </c>
      <c r="G137" s="8" t="s">
        <v>358</v>
      </c>
      <c r="H137" s="17"/>
      <c r="I137" s="8" t="s">
        <v>504</v>
      </c>
      <c r="J137" s="22" t="s">
        <v>2386</v>
      </c>
      <c r="K137" s="47" t="s">
        <v>299</v>
      </c>
      <c r="L137" s="8" t="s">
        <v>197</v>
      </c>
      <c r="M137" s="17">
        <f>VLOOKUP(AG137,'조정계수 2025.02.01'!A:C,3,0)</f>
        <v>0.7</v>
      </c>
      <c r="N137" s="16">
        <v>36</v>
      </c>
      <c r="O137" s="16">
        <v>1</v>
      </c>
      <c r="P137" s="8">
        <v>37</v>
      </c>
      <c r="Q137" s="21">
        <v>60</v>
      </c>
      <c r="R137" s="21" t="s">
        <v>199</v>
      </c>
      <c r="S137" s="8" t="s">
        <v>209</v>
      </c>
      <c r="T137" s="43">
        <f t="shared" si="33"/>
        <v>109890</v>
      </c>
      <c r="U137" s="44">
        <f t="shared" si="34"/>
        <v>40660</v>
      </c>
      <c r="V137" s="44">
        <f t="shared" si="35"/>
        <v>69230</v>
      </c>
      <c r="W137" s="45">
        <f t="shared" si="36"/>
        <v>48352</v>
      </c>
      <c r="X137" s="45">
        <f t="shared" si="37"/>
        <v>61538</v>
      </c>
      <c r="Y137" s="46">
        <f t="shared" si="38"/>
        <v>79121</v>
      </c>
      <c r="Z137" s="46">
        <f t="shared" si="39"/>
        <v>30769</v>
      </c>
      <c r="AA137" s="26" t="s">
        <v>47</v>
      </c>
      <c r="AB137" s="26" t="s">
        <v>100</v>
      </c>
      <c r="AC137" s="26" t="s">
        <v>303</v>
      </c>
      <c r="AD137" s="26" t="s">
        <v>151</v>
      </c>
      <c r="AE137" s="8" t="s">
        <v>426</v>
      </c>
      <c r="AF137" s="8" t="s">
        <v>257</v>
      </c>
      <c r="AG137" s="17" t="str">
        <f t="shared" si="40"/>
        <v>020203</v>
      </c>
      <c r="AH137" s="8" t="s">
        <v>500</v>
      </c>
      <c r="AI137" s="8" t="s">
        <v>361</v>
      </c>
    </row>
    <row r="138" spans="1:63" ht="33" customHeight="1" x14ac:dyDescent="0.25">
      <c r="A138" s="48">
        <v>135</v>
      </c>
      <c r="B138" s="28" t="s">
        <v>211</v>
      </c>
      <c r="C138" s="6" t="s">
        <v>223</v>
      </c>
      <c r="D138" s="6" t="s">
        <v>437</v>
      </c>
      <c r="E138" s="6" t="s">
        <v>275</v>
      </c>
      <c r="F138" s="79" t="str">
        <f t="shared" si="32"/>
        <v>직무법정</v>
      </c>
      <c r="G138" s="8" t="s">
        <v>358</v>
      </c>
      <c r="H138" s="17"/>
      <c r="I138" s="8" t="s">
        <v>506</v>
      </c>
      <c r="J138" s="22" t="s">
        <v>2388</v>
      </c>
      <c r="K138" s="47" t="s">
        <v>131</v>
      </c>
      <c r="L138" s="8" t="s">
        <v>197</v>
      </c>
      <c r="M138" s="17">
        <v>1</v>
      </c>
      <c r="N138" s="16">
        <v>24</v>
      </c>
      <c r="O138" s="16">
        <v>1</v>
      </c>
      <c r="P138" s="8">
        <v>25</v>
      </c>
      <c r="Q138" s="21">
        <v>60</v>
      </c>
      <c r="R138" s="21" t="s">
        <v>199</v>
      </c>
      <c r="S138" s="8" t="s">
        <v>209</v>
      </c>
      <c r="T138" s="43">
        <f t="shared" si="33"/>
        <v>74250</v>
      </c>
      <c r="U138" s="44">
        <f t="shared" si="34"/>
        <v>37125</v>
      </c>
      <c r="V138" s="44">
        <f t="shared" si="35"/>
        <v>37125</v>
      </c>
      <c r="W138" s="45">
        <f t="shared" si="36"/>
        <v>44550</v>
      </c>
      <c r="X138" s="45">
        <f t="shared" si="37"/>
        <v>29700</v>
      </c>
      <c r="Y138" s="46">
        <f t="shared" si="38"/>
        <v>59400</v>
      </c>
      <c r="Z138" s="46">
        <f t="shared" si="39"/>
        <v>14850</v>
      </c>
      <c r="AA138" s="23" t="s">
        <v>50</v>
      </c>
      <c r="AB138" s="23" t="s">
        <v>166</v>
      </c>
      <c r="AC138" s="23" t="s">
        <v>13</v>
      </c>
      <c r="AD138" s="23" t="s">
        <v>21</v>
      </c>
      <c r="AE138" s="8" t="s">
        <v>426</v>
      </c>
      <c r="AF138" s="8" t="s">
        <v>232</v>
      </c>
      <c r="AG138" s="17" t="str">
        <f t="shared" si="40"/>
        <v>020103</v>
      </c>
      <c r="AH138" s="8" t="s">
        <v>360</v>
      </c>
      <c r="AI138" s="8" t="s">
        <v>361</v>
      </c>
      <c r="BK138" s="19" t="s">
        <v>221</v>
      </c>
    </row>
    <row r="139" spans="1:63" ht="33" customHeight="1" x14ac:dyDescent="0.25">
      <c r="A139" s="48">
        <v>136</v>
      </c>
      <c r="B139" s="28" t="s">
        <v>211</v>
      </c>
      <c r="C139" s="6" t="s">
        <v>223</v>
      </c>
      <c r="D139" s="6" t="s">
        <v>437</v>
      </c>
      <c r="E139" s="6" t="s">
        <v>275</v>
      </c>
      <c r="F139" s="79" t="str">
        <f t="shared" si="32"/>
        <v>직무법정</v>
      </c>
      <c r="G139" s="8" t="s">
        <v>358</v>
      </c>
      <c r="H139" s="17"/>
      <c r="I139" s="8" t="s">
        <v>521</v>
      </c>
      <c r="J139" s="22" t="s">
        <v>2394</v>
      </c>
      <c r="K139" s="47" t="s">
        <v>298</v>
      </c>
      <c r="L139" s="8" t="s">
        <v>197</v>
      </c>
      <c r="M139" s="17">
        <v>1</v>
      </c>
      <c r="N139" s="16">
        <v>16</v>
      </c>
      <c r="O139" s="16">
        <v>1</v>
      </c>
      <c r="P139" s="8">
        <v>17</v>
      </c>
      <c r="Q139" s="21">
        <v>40</v>
      </c>
      <c r="R139" s="21" t="s">
        <v>199</v>
      </c>
      <c r="S139" s="8" t="s">
        <v>209</v>
      </c>
      <c r="T139" s="43">
        <f t="shared" si="33"/>
        <v>50490</v>
      </c>
      <c r="U139" s="44">
        <f t="shared" si="34"/>
        <v>25245</v>
      </c>
      <c r="V139" s="44">
        <f t="shared" si="35"/>
        <v>25245</v>
      </c>
      <c r="W139" s="45">
        <f t="shared" si="36"/>
        <v>30294</v>
      </c>
      <c r="X139" s="45">
        <f t="shared" si="37"/>
        <v>20196</v>
      </c>
      <c r="Y139" s="46">
        <f t="shared" si="38"/>
        <v>40392</v>
      </c>
      <c r="Z139" s="46">
        <f t="shared" si="39"/>
        <v>10098</v>
      </c>
      <c r="AA139" s="23" t="s">
        <v>48</v>
      </c>
      <c r="AB139" s="23" t="s">
        <v>63</v>
      </c>
      <c r="AC139" s="23" t="s">
        <v>16</v>
      </c>
      <c r="AD139" s="23" t="s">
        <v>294</v>
      </c>
      <c r="AE139" s="8" t="s">
        <v>426</v>
      </c>
      <c r="AF139" s="8" t="s">
        <v>232</v>
      </c>
      <c r="AG139" s="17" t="str">
        <f t="shared" si="40"/>
        <v>020103</v>
      </c>
      <c r="AH139" s="8" t="s">
        <v>360</v>
      </c>
      <c r="AI139" s="8" t="s">
        <v>361</v>
      </c>
      <c r="BK139" s="19" t="s">
        <v>221</v>
      </c>
    </row>
    <row r="140" spans="1:63" ht="33" customHeight="1" x14ac:dyDescent="0.25">
      <c r="A140" s="48">
        <v>137</v>
      </c>
      <c r="B140" s="28" t="s">
        <v>211</v>
      </c>
      <c r="C140" s="6" t="s">
        <v>223</v>
      </c>
      <c r="D140" s="6" t="s">
        <v>437</v>
      </c>
      <c r="E140" s="6" t="s">
        <v>275</v>
      </c>
      <c r="F140" s="79" t="str">
        <f t="shared" si="32"/>
        <v>직무법정</v>
      </c>
      <c r="G140" s="8" t="s">
        <v>358</v>
      </c>
      <c r="H140" s="17"/>
      <c r="I140" s="8" t="s">
        <v>511</v>
      </c>
      <c r="J140" s="22" t="s">
        <v>1618</v>
      </c>
      <c r="K140" s="47" t="s">
        <v>383</v>
      </c>
      <c r="L140" s="8" t="s">
        <v>197</v>
      </c>
      <c r="M140" s="17">
        <v>1</v>
      </c>
      <c r="N140" s="16">
        <v>16</v>
      </c>
      <c r="O140" s="16">
        <v>1</v>
      </c>
      <c r="P140" s="8">
        <v>17</v>
      </c>
      <c r="Q140" s="21">
        <v>40</v>
      </c>
      <c r="R140" s="21" t="s">
        <v>199</v>
      </c>
      <c r="S140" s="8" t="s">
        <v>209</v>
      </c>
      <c r="T140" s="43">
        <f t="shared" si="33"/>
        <v>50490</v>
      </c>
      <c r="U140" s="44">
        <f t="shared" si="34"/>
        <v>25245</v>
      </c>
      <c r="V140" s="44">
        <f t="shared" si="35"/>
        <v>25245</v>
      </c>
      <c r="W140" s="45">
        <f t="shared" si="36"/>
        <v>30294</v>
      </c>
      <c r="X140" s="45">
        <f t="shared" si="37"/>
        <v>20196</v>
      </c>
      <c r="Y140" s="46">
        <f t="shared" si="38"/>
        <v>40392</v>
      </c>
      <c r="Z140" s="46">
        <f t="shared" si="39"/>
        <v>10098</v>
      </c>
      <c r="AA140" s="23" t="s">
        <v>301</v>
      </c>
      <c r="AB140" s="23" t="s">
        <v>18</v>
      </c>
      <c r="AC140" s="23" t="s">
        <v>39</v>
      </c>
      <c r="AD140" s="23" t="s">
        <v>74</v>
      </c>
      <c r="AE140" s="8" t="s">
        <v>426</v>
      </c>
      <c r="AF140" s="8" t="s">
        <v>232</v>
      </c>
      <c r="AG140" s="17" t="str">
        <f t="shared" si="40"/>
        <v>020103</v>
      </c>
      <c r="AH140" s="8" t="s">
        <v>360</v>
      </c>
      <c r="AI140" s="8" t="s">
        <v>361</v>
      </c>
      <c r="BK140" s="19" t="s">
        <v>221</v>
      </c>
    </row>
    <row r="141" spans="1:63" ht="33" customHeight="1" x14ac:dyDescent="0.25">
      <c r="A141" s="48">
        <v>138</v>
      </c>
      <c r="B141" s="28" t="s">
        <v>211</v>
      </c>
      <c r="C141" s="6" t="s">
        <v>223</v>
      </c>
      <c r="D141" s="6" t="s">
        <v>441</v>
      </c>
      <c r="E141" s="6" t="s">
        <v>435</v>
      </c>
      <c r="F141" s="20" t="str">
        <f t="shared" si="32"/>
        <v>일반직무</v>
      </c>
      <c r="G141" s="8" t="s">
        <v>358</v>
      </c>
      <c r="H141" s="17"/>
      <c r="I141" s="8" t="s">
        <v>515</v>
      </c>
      <c r="J141" s="22" t="s">
        <v>2400</v>
      </c>
      <c r="K141" s="47" t="s">
        <v>237</v>
      </c>
      <c r="L141" s="8" t="s">
        <v>197</v>
      </c>
      <c r="M141" s="17">
        <f>VLOOKUP(AG141,'조정계수 2025.02.01'!A:C,3,0)</f>
        <v>0.8</v>
      </c>
      <c r="N141" s="16">
        <v>20</v>
      </c>
      <c r="O141" s="16">
        <v>1</v>
      </c>
      <c r="P141" s="8">
        <v>21</v>
      </c>
      <c r="Q141" s="21">
        <v>40</v>
      </c>
      <c r="R141" s="21" t="s">
        <v>199</v>
      </c>
      <c r="S141" s="8" t="s">
        <v>199</v>
      </c>
      <c r="T141" s="43">
        <f t="shared" si="33"/>
        <v>62370</v>
      </c>
      <c r="U141" s="44">
        <f t="shared" si="34"/>
        <v>17464</v>
      </c>
      <c r="V141" s="44">
        <f t="shared" si="35"/>
        <v>44906</v>
      </c>
      <c r="W141" s="45">
        <f t="shared" si="36"/>
        <v>22454</v>
      </c>
      <c r="X141" s="45">
        <f t="shared" si="37"/>
        <v>39916</v>
      </c>
      <c r="Y141" s="46">
        <f t="shared" si="38"/>
        <v>42412</v>
      </c>
      <c r="Z141" s="46">
        <f t="shared" si="39"/>
        <v>19958</v>
      </c>
      <c r="AA141" s="23" t="s">
        <v>42</v>
      </c>
      <c r="AB141" s="23" t="s">
        <v>2</v>
      </c>
      <c r="AC141" s="23" t="s">
        <v>23</v>
      </c>
      <c r="AD141" s="23" t="s">
        <v>0</v>
      </c>
      <c r="AE141" s="8" t="s">
        <v>426</v>
      </c>
      <c r="AF141" s="8" t="s">
        <v>325</v>
      </c>
      <c r="AG141" s="17" t="str">
        <f t="shared" si="40"/>
        <v>060101</v>
      </c>
      <c r="AH141" s="8" t="s">
        <v>518</v>
      </c>
      <c r="AI141" s="8" t="s">
        <v>361</v>
      </c>
      <c r="BK141" s="19" t="s">
        <v>221</v>
      </c>
    </row>
    <row r="142" spans="1:63" ht="33" customHeight="1" x14ac:dyDescent="0.25">
      <c r="A142" s="48">
        <v>139</v>
      </c>
      <c r="B142" s="28" t="s">
        <v>211</v>
      </c>
      <c r="C142" s="6" t="s">
        <v>208</v>
      </c>
      <c r="D142" s="6" t="s">
        <v>201</v>
      </c>
      <c r="E142" s="6" t="s">
        <v>440</v>
      </c>
      <c r="F142" s="20" t="str">
        <f t="shared" si="32"/>
        <v>NCS과정</v>
      </c>
      <c r="G142" s="8" t="s">
        <v>358</v>
      </c>
      <c r="H142" s="17"/>
      <c r="I142" s="8" t="s">
        <v>522</v>
      </c>
      <c r="J142" s="22" t="s">
        <v>2260</v>
      </c>
      <c r="K142" s="47" t="s">
        <v>329</v>
      </c>
      <c r="L142" s="8" t="s">
        <v>191</v>
      </c>
      <c r="M142" s="17">
        <f>VLOOKUP(AG142,'조정계수 2025.02.01'!A:C,3,0)</f>
        <v>0.8</v>
      </c>
      <c r="N142" s="16">
        <v>24</v>
      </c>
      <c r="O142" s="16">
        <v>1</v>
      </c>
      <c r="P142" s="8">
        <v>25</v>
      </c>
      <c r="Q142" s="21">
        <v>40</v>
      </c>
      <c r="R142" s="21" t="s">
        <v>199</v>
      </c>
      <c r="S142" s="8" t="s">
        <v>209</v>
      </c>
      <c r="T142" s="43">
        <f t="shared" si="33"/>
        <v>104500</v>
      </c>
      <c r="U142" s="44">
        <f t="shared" si="34"/>
        <v>29260</v>
      </c>
      <c r="V142" s="44">
        <f t="shared" si="35"/>
        <v>75240</v>
      </c>
      <c r="W142" s="45">
        <f t="shared" si="36"/>
        <v>37620</v>
      </c>
      <c r="X142" s="45">
        <f t="shared" si="37"/>
        <v>66880</v>
      </c>
      <c r="Y142" s="46">
        <f t="shared" si="38"/>
        <v>71060</v>
      </c>
      <c r="Z142" s="46">
        <f t="shared" si="39"/>
        <v>33440</v>
      </c>
      <c r="AA142" s="23" t="s">
        <v>58</v>
      </c>
      <c r="AB142" s="23" t="s">
        <v>153</v>
      </c>
      <c r="AC142" s="23" t="s">
        <v>41</v>
      </c>
      <c r="AD142" s="23" t="s">
        <v>5</v>
      </c>
      <c r="AE142" s="8" t="s">
        <v>425</v>
      </c>
      <c r="AF142" s="8" t="s">
        <v>245</v>
      </c>
      <c r="AG142" s="17" t="str">
        <f t="shared" si="40"/>
        <v>040301</v>
      </c>
      <c r="AH142" s="8" t="s">
        <v>252</v>
      </c>
      <c r="AI142" s="8" t="s">
        <v>361</v>
      </c>
      <c r="BK142" s="19" t="s">
        <v>221</v>
      </c>
    </row>
    <row r="143" spans="1:63" ht="33" customHeight="1" x14ac:dyDescent="0.25">
      <c r="A143" s="48">
        <v>140</v>
      </c>
      <c r="B143" s="28" t="s">
        <v>211</v>
      </c>
      <c r="C143" s="6" t="s">
        <v>208</v>
      </c>
      <c r="D143" s="6" t="s">
        <v>418</v>
      </c>
      <c r="E143" s="6" t="s">
        <v>202</v>
      </c>
      <c r="F143" s="20" t="str">
        <f t="shared" si="32"/>
        <v>일반직무</v>
      </c>
      <c r="G143" s="8" t="s">
        <v>358</v>
      </c>
      <c r="H143" s="17"/>
      <c r="I143" s="8" t="s">
        <v>516</v>
      </c>
      <c r="J143" s="22" t="s">
        <v>2263</v>
      </c>
      <c r="K143" s="47" t="s">
        <v>295</v>
      </c>
      <c r="L143" s="8" t="s">
        <v>191</v>
      </c>
      <c r="M143" s="17">
        <v>1</v>
      </c>
      <c r="N143" s="16">
        <v>30</v>
      </c>
      <c r="O143" s="16">
        <v>1</v>
      </c>
      <c r="P143" s="8">
        <v>31</v>
      </c>
      <c r="Q143" s="21">
        <v>40</v>
      </c>
      <c r="R143" s="21" t="s">
        <v>199</v>
      </c>
      <c r="S143" s="8" t="s">
        <v>209</v>
      </c>
      <c r="T143" s="43">
        <f t="shared" si="33"/>
        <v>129580</v>
      </c>
      <c r="U143" s="44">
        <f t="shared" si="34"/>
        <v>12958</v>
      </c>
      <c r="V143" s="44">
        <f t="shared" si="35"/>
        <v>116622</v>
      </c>
      <c r="W143" s="45">
        <f t="shared" si="36"/>
        <v>25916</v>
      </c>
      <c r="X143" s="45">
        <f t="shared" si="37"/>
        <v>103664</v>
      </c>
      <c r="Y143" s="46">
        <f t="shared" si="38"/>
        <v>77748</v>
      </c>
      <c r="Z143" s="46">
        <f t="shared" si="39"/>
        <v>51832</v>
      </c>
      <c r="AA143" s="23" t="s">
        <v>14</v>
      </c>
      <c r="AB143" s="23" t="s">
        <v>51</v>
      </c>
      <c r="AC143" s="23" t="s">
        <v>46</v>
      </c>
      <c r="AD143" s="23" t="s">
        <v>290</v>
      </c>
      <c r="AE143" s="8" t="s">
        <v>426</v>
      </c>
      <c r="AF143" s="8" t="s">
        <v>316</v>
      </c>
      <c r="AG143" s="17" t="str">
        <f t="shared" si="40"/>
        <v>200110</v>
      </c>
      <c r="AH143" s="8" t="s">
        <v>333</v>
      </c>
      <c r="AI143" s="8" t="s">
        <v>361</v>
      </c>
      <c r="BK143" s="19" t="s">
        <v>221</v>
      </c>
    </row>
    <row r="144" spans="1:63" ht="33" customHeight="1" x14ac:dyDescent="0.25">
      <c r="A144" s="48">
        <v>141</v>
      </c>
      <c r="B144" s="28" t="s">
        <v>211</v>
      </c>
      <c r="C144" s="6" t="s">
        <v>208</v>
      </c>
      <c r="D144" s="6" t="s">
        <v>201</v>
      </c>
      <c r="E144" s="6" t="s">
        <v>440</v>
      </c>
      <c r="F144" s="20" t="str">
        <f t="shared" si="32"/>
        <v>일반직무</v>
      </c>
      <c r="G144" s="8" t="s">
        <v>358</v>
      </c>
      <c r="H144" s="17"/>
      <c r="I144" s="8" t="s">
        <v>498</v>
      </c>
      <c r="J144" s="22" t="s">
        <v>1617</v>
      </c>
      <c r="K144" s="47" t="s">
        <v>315</v>
      </c>
      <c r="L144" s="8" t="s">
        <v>191</v>
      </c>
      <c r="M144" s="17">
        <f>VLOOKUP(AG144,'조정계수 2025.02.01'!A:C,3,0)</f>
        <v>0.8</v>
      </c>
      <c r="N144" s="16">
        <v>29</v>
      </c>
      <c r="O144" s="16">
        <v>1</v>
      </c>
      <c r="P144" s="8">
        <v>30</v>
      </c>
      <c r="Q144" s="21">
        <v>40</v>
      </c>
      <c r="R144" s="21" t="s">
        <v>199</v>
      </c>
      <c r="S144" s="8" t="s">
        <v>209</v>
      </c>
      <c r="T144" s="43">
        <f t="shared" si="33"/>
        <v>125400</v>
      </c>
      <c r="U144" s="44">
        <f t="shared" si="34"/>
        <v>35112</v>
      </c>
      <c r="V144" s="44">
        <f t="shared" si="35"/>
        <v>90288</v>
      </c>
      <c r="W144" s="45">
        <f t="shared" si="36"/>
        <v>45144</v>
      </c>
      <c r="X144" s="45">
        <f t="shared" si="37"/>
        <v>80256</v>
      </c>
      <c r="Y144" s="46">
        <f t="shared" si="38"/>
        <v>85272</v>
      </c>
      <c r="Z144" s="46">
        <f t="shared" si="39"/>
        <v>40128</v>
      </c>
      <c r="AA144" s="23" t="s">
        <v>25</v>
      </c>
      <c r="AB144" s="23" t="s">
        <v>55</v>
      </c>
      <c r="AC144" s="23" t="s">
        <v>302</v>
      </c>
      <c r="AD144" s="23" t="s">
        <v>297</v>
      </c>
      <c r="AE144" s="8" t="s">
        <v>426</v>
      </c>
      <c r="AF144" s="8" t="s">
        <v>245</v>
      </c>
      <c r="AG144" s="17" t="str">
        <f t="shared" si="40"/>
        <v>040301</v>
      </c>
      <c r="AH144" s="8" t="s">
        <v>326</v>
      </c>
      <c r="AI144" s="8" t="s">
        <v>361</v>
      </c>
      <c r="BK144" s="19" t="s">
        <v>221</v>
      </c>
    </row>
    <row r="145" spans="1:63" ht="33" customHeight="1" x14ac:dyDescent="0.25">
      <c r="A145" s="48">
        <v>142</v>
      </c>
      <c r="B145" s="28" t="s">
        <v>211</v>
      </c>
      <c r="C145" s="5" t="s">
        <v>223</v>
      </c>
      <c r="D145" s="5" t="s">
        <v>201</v>
      </c>
      <c r="E145" s="5" t="s">
        <v>440</v>
      </c>
      <c r="F145" s="20" t="str">
        <f t="shared" si="32"/>
        <v>NCS과정</v>
      </c>
      <c r="G145" s="8" t="s">
        <v>364</v>
      </c>
      <c r="H145" s="17"/>
      <c r="I145" s="8" t="s">
        <v>499</v>
      </c>
      <c r="J145" s="24" t="s">
        <v>2194</v>
      </c>
      <c r="K145" s="47" t="s">
        <v>239</v>
      </c>
      <c r="L145" s="8" t="s">
        <v>191</v>
      </c>
      <c r="M145" s="17">
        <f>VLOOKUP(AG145,'조정계수 2025.02.01'!A:C,3,0)</f>
        <v>0.8</v>
      </c>
      <c r="N145" s="16">
        <v>30</v>
      </c>
      <c r="O145" s="16">
        <v>1</v>
      </c>
      <c r="P145" s="8">
        <v>31</v>
      </c>
      <c r="Q145" s="8">
        <v>40</v>
      </c>
      <c r="R145" s="21" t="s">
        <v>199</v>
      </c>
      <c r="S145" s="8" t="s">
        <v>209</v>
      </c>
      <c r="T145" s="43">
        <f t="shared" si="33"/>
        <v>129580</v>
      </c>
      <c r="U145" s="44">
        <f t="shared" si="34"/>
        <v>36283</v>
      </c>
      <c r="V145" s="44">
        <f t="shared" si="35"/>
        <v>93297</v>
      </c>
      <c r="W145" s="45">
        <f t="shared" si="36"/>
        <v>46649</v>
      </c>
      <c r="X145" s="45">
        <f t="shared" si="37"/>
        <v>82931</v>
      </c>
      <c r="Y145" s="46">
        <f t="shared" si="38"/>
        <v>88115</v>
      </c>
      <c r="Z145" s="46">
        <f t="shared" si="39"/>
        <v>41465</v>
      </c>
      <c r="AA145" s="25" t="s">
        <v>118</v>
      </c>
      <c r="AB145" s="25" t="s">
        <v>101</v>
      </c>
      <c r="AC145" s="25" t="s">
        <v>11</v>
      </c>
      <c r="AD145" s="25" t="s">
        <v>149</v>
      </c>
      <c r="AE145" s="8" t="s">
        <v>425</v>
      </c>
      <c r="AF145" s="8" t="s">
        <v>245</v>
      </c>
      <c r="AG145" s="17" t="str">
        <f t="shared" si="40"/>
        <v>040301</v>
      </c>
      <c r="AH145" s="8" t="s">
        <v>252</v>
      </c>
      <c r="AI145" s="8" t="s">
        <v>366</v>
      </c>
      <c r="BK145" s="19" t="s">
        <v>221</v>
      </c>
    </row>
    <row r="146" spans="1:63" ht="33" customHeight="1" x14ac:dyDescent="0.25">
      <c r="A146" s="48">
        <v>143</v>
      </c>
      <c r="B146" s="28" t="s">
        <v>211</v>
      </c>
      <c r="C146" s="5" t="s">
        <v>223</v>
      </c>
      <c r="D146" s="5" t="s">
        <v>201</v>
      </c>
      <c r="E146" s="5" t="s">
        <v>440</v>
      </c>
      <c r="F146" s="20" t="str">
        <f t="shared" si="32"/>
        <v>NCS과정</v>
      </c>
      <c r="G146" s="8" t="s">
        <v>364</v>
      </c>
      <c r="H146" s="17"/>
      <c r="I146" s="8" t="s">
        <v>503</v>
      </c>
      <c r="J146" s="24" t="s">
        <v>2195</v>
      </c>
      <c r="K146" s="47" t="s">
        <v>323</v>
      </c>
      <c r="L146" s="8" t="s">
        <v>191</v>
      </c>
      <c r="M146" s="17">
        <f>VLOOKUP(AG146,'조정계수 2025.02.01'!A:C,3,0)</f>
        <v>0.8</v>
      </c>
      <c r="N146" s="16">
        <v>30</v>
      </c>
      <c r="O146" s="16">
        <v>1</v>
      </c>
      <c r="P146" s="8">
        <v>31</v>
      </c>
      <c r="Q146" s="8">
        <v>40</v>
      </c>
      <c r="R146" s="21" t="s">
        <v>199</v>
      </c>
      <c r="S146" s="8" t="s">
        <v>209</v>
      </c>
      <c r="T146" s="43">
        <f t="shared" si="33"/>
        <v>129580</v>
      </c>
      <c r="U146" s="44">
        <f t="shared" si="34"/>
        <v>36283</v>
      </c>
      <c r="V146" s="44">
        <f t="shared" si="35"/>
        <v>93297</v>
      </c>
      <c r="W146" s="45">
        <f t="shared" si="36"/>
        <v>46649</v>
      </c>
      <c r="X146" s="45">
        <f t="shared" si="37"/>
        <v>82931</v>
      </c>
      <c r="Y146" s="46">
        <f t="shared" si="38"/>
        <v>88115</v>
      </c>
      <c r="Z146" s="46">
        <f t="shared" si="39"/>
        <v>41465</v>
      </c>
      <c r="AA146" s="25" t="s">
        <v>4</v>
      </c>
      <c r="AB146" s="25" t="s">
        <v>29</v>
      </c>
      <c r="AC146" s="25" t="s">
        <v>117</v>
      </c>
      <c r="AD146" s="25" t="s">
        <v>391</v>
      </c>
      <c r="AE146" s="8" t="s">
        <v>425</v>
      </c>
      <c r="AF146" s="8" t="s">
        <v>245</v>
      </c>
      <c r="AG146" s="17" t="str">
        <f t="shared" si="40"/>
        <v>040301</v>
      </c>
      <c r="AH146" s="8" t="s">
        <v>252</v>
      </c>
      <c r="AI146" s="8" t="s">
        <v>366</v>
      </c>
      <c r="BK146" s="19" t="s">
        <v>221</v>
      </c>
    </row>
    <row r="147" spans="1:63" ht="33" customHeight="1" x14ac:dyDescent="0.25">
      <c r="A147" s="48">
        <v>144</v>
      </c>
      <c r="B147" s="28" t="s">
        <v>211</v>
      </c>
      <c r="C147" s="6" t="s">
        <v>223</v>
      </c>
      <c r="D147" s="5" t="s">
        <v>472</v>
      </c>
      <c r="E147" s="5" t="s">
        <v>442</v>
      </c>
      <c r="F147" s="79" t="str">
        <f t="shared" si="32"/>
        <v>직무법정</v>
      </c>
      <c r="G147" s="8" t="s">
        <v>372</v>
      </c>
      <c r="H147" s="17"/>
      <c r="I147" s="8" t="s">
        <v>508</v>
      </c>
      <c r="J147" s="24" t="s">
        <v>2196</v>
      </c>
      <c r="K147" s="47" t="s">
        <v>510</v>
      </c>
      <c r="L147" s="8" t="s">
        <v>197</v>
      </c>
      <c r="M147" s="17">
        <v>1</v>
      </c>
      <c r="N147" s="16">
        <v>6</v>
      </c>
      <c r="O147" s="16">
        <v>0</v>
      </c>
      <c r="P147" s="8">
        <v>6</v>
      </c>
      <c r="Q147" s="8">
        <v>40</v>
      </c>
      <c r="R147" s="8" t="s">
        <v>209</v>
      </c>
      <c r="S147" s="8" t="s">
        <v>209</v>
      </c>
      <c r="T147" s="43">
        <f t="shared" si="33"/>
        <v>17820</v>
      </c>
      <c r="U147" s="44">
        <f t="shared" si="34"/>
        <v>8910</v>
      </c>
      <c r="V147" s="44">
        <f t="shared" si="35"/>
        <v>8910</v>
      </c>
      <c r="W147" s="45">
        <f t="shared" si="36"/>
        <v>10692</v>
      </c>
      <c r="X147" s="45">
        <f t="shared" si="37"/>
        <v>7128</v>
      </c>
      <c r="Y147" s="46">
        <f t="shared" si="38"/>
        <v>14256</v>
      </c>
      <c r="Z147" s="46">
        <f t="shared" si="39"/>
        <v>3564</v>
      </c>
      <c r="AA147" s="26" t="s">
        <v>57</v>
      </c>
      <c r="AB147" s="25" t="s">
        <v>262</v>
      </c>
      <c r="AC147" s="25" t="s">
        <v>60</v>
      </c>
      <c r="AD147" s="26" t="s">
        <v>61</v>
      </c>
      <c r="AE147" s="8" t="s">
        <v>426</v>
      </c>
      <c r="AF147" s="8" t="s">
        <v>370</v>
      </c>
      <c r="AG147" s="17" t="str">
        <f t="shared" si="40"/>
        <v>110101</v>
      </c>
      <c r="AH147" s="8" t="s">
        <v>347</v>
      </c>
      <c r="AI147" s="8" t="s">
        <v>371</v>
      </c>
    </row>
    <row r="148" spans="1:63" ht="33" customHeight="1" x14ac:dyDescent="0.25">
      <c r="A148" s="48">
        <v>145</v>
      </c>
      <c r="B148" s="28" t="s">
        <v>211</v>
      </c>
      <c r="C148" s="6" t="s">
        <v>223</v>
      </c>
      <c r="D148" s="5" t="s">
        <v>472</v>
      </c>
      <c r="E148" s="5" t="s">
        <v>442</v>
      </c>
      <c r="F148" s="79" t="str">
        <f t="shared" si="32"/>
        <v>직무법정</v>
      </c>
      <c r="G148" s="8" t="s">
        <v>372</v>
      </c>
      <c r="H148" s="17"/>
      <c r="I148" s="8" t="s">
        <v>513</v>
      </c>
      <c r="J148" s="24" t="s">
        <v>2197</v>
      </c>
      <c r="K148" s="47" t="s">
        <v>512</v>
      </c>
      <c r="L148" s="8" t="s">
        <v>197</v>
      </c>
      <c r="M148" s="17">
        <v>1</v>
      </c>
      <c r="N148" s="16">
        <v>4</v>
      </c>
      <c r="O148" s="16">
        <v>0</v>
      </c>
      <c r="P148" s="8">
        <v>4</v>
      </c>
      <c r="Q148" s="8">
        <v>40</v>
      </c>
      <c r="R148" s="8" t="s">
        <v>209</v>
      </c>
      <c r="S148" s="8" t="s">
        <v>209</v>
      </c>
      <c r="T148" s="43">
        <f t="shared" si="33"/>
        <v>11880</v>
      </c>
      <c r="U148" s="44">
        <f t="shared" si="34"/>
        <v>5940</v>
      </c>
      <c r="V148" s="44">
        <f t="shared" si="35"/>
        <v>5940</v>
      </c>
      <c r="W148" s="45">
        <f t="shared" si="36"/>
        <v>7128</v>
      </c>
      <c r="X148" s="45">
        <f t="shared" si="37"/>
        <v>4752</v>
      </c>
      <c r="Y148" s="46">
        <f t="shared" si="38"/>
        <v>9504</v>
      </c>
      <c r="Z148" s="46">
        <f t="shared" si="39"/>
        <v>2376</v>
      </c>
      <c r="AA148" s="26" t="s">
        <v>57</v>
      </c>
      <c r="AB148" s="25" t="s">
        <v>263</v>
      </c>
      <c r="AC148" s="25" t="s">
        <v>64</v>
      </c>
      <c r="AD148" s="26" t="s">
        <v>73</v>
      </c>
      <c r="AE148" s="8" t="s">
        <v>426</v>
      </c>
      <c r="AF148" s="8" t="s">
        <v>370</v>
      </c>
      <c r="AG148" s="17" t="str">
        <f t="shared" si="40"/>
        <v>110101</v>
      </c>
      <c r="AH148" s="8" t="s">
        <v>347</v>
      </c>
      <c r="AI148" s="8" t="s">
        <v>371</v>
      </c>
    </row>
    <row r="149" spans="1:63" ht="33" customHeight="1" x14ac:dyDescent="0.3">
      <c r="A149" s="48">
        <v>146</v>
      </c>
      <c r="B149" s="28" t="s">
        <v>211</v>
      </c>
      <c r="C149" s="6" t="s">
        <v>223</v>
      </c>
      <c r="D149" s="6" t="s">
        <v>422</v>
      </c>
      <c r="E149" s="6" t="s">
        <v>208</v>
      </c>
      <c r="F149" s="20" t="str">
        <f t="shared" si="32"/>
        <v>일반직무</v>
      </c>
      <c r="G149" s="8" t="s">
        <v>372</v>
      </c>
      <c r="H149" s="17"/>
      <c r="I149" s="8" t="s">
        <v>520</v>
      </c>
      <c r="J149" s="24" t="s">
        <v>2198</v>
      </c>
      <c r="K149" s="47" t="s">
        <v>514</v>
      </c>
      <c r="L149" s="8" t="s">
        <v>191</v>
      </c>
      <c r="M149" s="17">
        <f>VLOOKUP(AG149,'조정계수 2025.02.01'!A:C,3,0)</f>
        <v>0.9</v>
      </c>
      <c r="N149" s="16">
        <v>19</v>
      </c>
      <c r="O149" s="16">
        <v>1</v>
      </c>
      <c r="P149" s="8">
        <v>20</v>
      </c>
      <c r="Q149" s="8">
        <v>40</v>
      </c>
      <c r="R149" s="21" t="s">
        <v>199</v>
      </c>
      <c r="S149" s="8" t="s">
        <v>209</v>
      </c>
      <c r="T149" s="43">
        <f t="shared" si="33"/>
        <v>83600</v>
      </c>
      <c r="U149" s="44">
        <f t="shared" si="34"/>
        <v>15884</v>
      </c>
      <c r="V149" s="44">
        <f t="shared" si="35"/>
        <v>67716</v>
      </c>
      <c r="W149" s="45">
        <f t="shared" si="36"/>
        <v>23408</v>
      </c>
      <c r="X149" s="45">
        <f t="shared" si="37"/>
        <v>60192</v>
      </c>
      <c r="Y149" s="46">
        <f t="shared" si="38"/>
        <v>53504</v>
      </c>
      <c r="Z149" s="46">
        <f t="shared" si="39"/>
        <v>30096</v>
      </c>
      <c r="AA149" s="26" t="s">
        <v>71</v>
      </c>
      <c r="AB149" s="26" t="s">
        <v>128</v>
      </c>
      <c r="AC149" s="26" t="s">
        <v>98</v>
      </c>
      <c r="AD149" s="26" t="s">
        <v>43</v>
      </c>
      <c r="AE149" s="8" t="s">
        <v>426</v>
      </c>
      <c r="AF149" s="8" t="s">
        <v>246</v>
      </c>
      <c r="AG149" s="17" t="str">
        <f t="shared" si="40"/>
        <v>050102</v>
      </c>
      <c r="AH149" s="8" t="s">
        <v>369</v>
      </c>
      <c r="AI149" s="8" t="s">
        <v>371</v>
      </c>
      <c r="BK149" s="19" t="s">
        <v>221</v>
      </c>
    </row>
    <row r="150" spans="1:63" ht="33" customHeight="1" x14ac:dyDescent="0.25">
      <c r="A150" s="48">
        <v>147</v>
      </c>
      <c r="B150" s="28" t="s">
        <v>211</v>
      </c>
      <c r="C150" s="6" t="s">
        <v>223</v>
      </c>
      <c r="D150" s="5" t="s">
        <v>472</v>
      </c>
      <c r="E150" s="5" t="s">
        <v>442</v>
      </c>
      <c r="F150" s="79" t="str">
        <f t="shared" si="32"/>
        <v>직무법정</v>
      </c>
      <c r="G150" s="8" t="s">
        <v>372</v>
      </c>
      <c r="H150" s="17"/>
      <c r="I150" s="8" t="s">
        <v>544</v>
      </c>
      <c r="J150" s="24" t="s">
        <v>2199</v>
      </c>
      <c r="K150" s="47" t="s">
        <v>519</v>
      </c>
      <c r="L150" s="8" t="s">
        <v>197</v>
      </c>
      <c r="M150" s="17">
        <v>1</v>
      </c>
      <c r="N150" s="16">
        <v>6</v>
      </c>
      <c r="O150" s="16">
        <v>0</v>
      </c>
      <c r="P150" s="8">
        <v>6</v>
      </c>
      <c r="Q150" s="8">
        <v>40</v>
      </c>
      <c r="R150" s="8" t="s">
        <v>209</v>
      </c>
      <c r="S150" s="8" t="s">
        <v>209</v>
      </c>
      <c r="T150" s="43">
        <f t="shared" si="33"/>
        <v>17820</v>
      </c>
      <c r="U150" s="44">
        <f t="shared" si="34"/>
        <v>8910</v>
      </c>
      <c r="V150" s="44">
        <f t="shared" si="35"/>
        <v>8910</v>
      </c>
      <c r="W150" s="45">
        <f t="shared" si="36"/>
        <v>10692</v>
      </c>
      <c r="X150" s="45">
        <f t="shared" si="37"/>
        <v>7128</v>
      </c>
      <c r="Y150" s="46">
        <f t="shared" si="38"/>
        <v>14256</v>
      </c>
      <c r="Z150" s="46">
        <f t="shared" si="39"/>
        <v>3564</v>
      </c>
      <c r="AA150" s="26" t="s">
        <v>57</v>
      </c>
      <c r="AB150" s="25" t="s">
        <v>262</v>
      </c>
      <c r="AC150" s="25" t="s">
        <v>60</v>
      </c>
      <c r="AD150" s="26" t="s">
        <v>99</v>
      </c>
      <c r="AE150" s="8" t="s">
        <v>426</v>
      </c>
      <c r="AF150" s="8" t="s">
        <v>370</v>
      </c>
      <c r="AG150" s="17" t="str">
        <f t="shared" si="40"/>
        <v>110101</v>
      </c>
      <c r="AH150" s="8" t="s">
        <v>347</v>
      </c>
      <c r="AI150" s="8" t="s">
        <v>371</v>
      </c>
    </row>
    <row r="151" spans="1:63" ht="33" customHeight="1" x14ac:dyDescent="0.25">
      <c r="A151" s="48">
        <v>148</v>
      </c>
      <c r="B151" s="28" t="s">
        <v>211</v>
      </c>
      <c r="C151" s="6" t="s">
        <v>223</v>
      </c>
      <c r="D151" s="5" t="s">
        <v>472</v>
      </c>
      <c r="E151" s="5" t="s">
        <v>442</v>
      </c>
      <c r="F151" s="79" t="str">
        <f t="shared" si="32"/>
        <v>직무법정</v>
      </c>
      <c r="G151" s="8" t="s">
        <v>372</v>
      </c>
      <c r="H151" s="17"/>
      <c r="I151" s="8" t="s">
        <v>555</v>
      </c>
      <c r="J151" s="24" t="s">
        <v>2200</v>
      </c>
      <c r="K151" s="47" t="s">
        <v>538</v>
      </c>
      <c r="L151" s="8" t="s">
        <v>197</v>
      </c>
      <c r="M151" s="17">
        <v>1</v>
      </c>
      <c r="N151" s="16">
        <v>4</v>
      </c>
      <c r="O151" s="16">
        <v>0</v>
      </c>
      <c r="P151" s="8">
        <v>4</v>
      </c>
      <c r="Q151" s="8">
        <v>40</v>
      </c>
      <c r="R151" s="8" t="s">
        <v>209</v>
      </c>
      <c r="S151" s="8" t="s">
        <v>209</v>
      </c>
      <c r="T151" s="43">
        <f t="shared" si="33"/>
        <v>11880</v>
      </c>
      <c r="U151" s="44">
        <f t="shared" si="34"/>
        <v>5940</v>
      </c>
      <c r="V151" s="44">
        <f t="shared" si="35"/>
        <v>5940</v>
      </c>
      <c r="W151" s="45">
        <f t="shared" si="36"/>
        <v>7128</v>
      </c>
      <c r="X151" s="45">
        <f t="shared" si="37"/>
        <v>4752</v>
      </c>
      <c r="Y151" s="46">
        <f t="shared" si="38"/>
        <v>9504</v>
      </c>
      <c r="Z151" s="46">
        <f t="shared" si="39"/>
        <v>2376</v>
      </c>
      <c r="AA151" s="26" t="s">
        <v>57</v>
      </c>
      <c r="AB151" s="25" t="s">
        <v>263</v>
      </c>
      <c r="AC151" s="25" t="s">
        <v>64</v>
      </c>
      <c r="AD151" s="26" t="s">
        <v>8</v>
      </c>
      <c r="AE151" s="8" t="s">
        <v>426</v>
      </c>
      <c r="AF151" s="8" t="s">
        <v>370</v>
      </c>
      <c r="AG151" s="17" t="str">
        <f t="shared" si="40"/>
        <v>110101</v>
      </c>
      <c r="AH151" s="8" t="s">
        <v>347</v>
      </c>
      <c r="AI151" s="8" t="s">
        <v>371</v>
      </c>
    </row>
    <row r="152" spans="1:63" ht="33" customHeight="1" x14ac:dyDescent="0.25">
      <c r="A152" s="48">
        <v>149</v>
      </c>
      <c r="B152" s="28" t="s">
        <v>211</v>
      </c>
      <c r="C152" s="6" t="s">
        <v>223</v>
      </c>
      <c r="D152" s="5" t="s">
        <v>472</v>
      </c>
      <c r="E152" s="5" t="s">
        <v>442</v>
      </c>
      <c r="F152" s="79" t="str">
        <f t="shared" si="32"/>
        <v>직무법정</v>
      </c>
      <c r="G152" s="8" t="s">
        <v>372</v>
      </c>
      <c r="H152" s="17"/>
      <c r="I152" s="8" t="s">
        <v>534</v>
      </c>
      <c r="J152" s="24" t="s">
        <v>2201</v>
      </c>
      <c r="K152" s="47" t="s">
        <v>553</v>
      </c>
      <c r="L152" s="8" t="s">
        <v>197</v>
      </c>
      <c r="M152" s="17">
        <v>1</v>
      </c>
      <c r="N152" s="16">
        <v>6</v>
      </c>
      <c r="O152" s="16">
        <v>0</v>
      </c>
      <c r="P152" s="8">
        <v>6</v>
      </c>
      <c r="Q152" s="8">
        <v>40</v>
      </c>
      <c r="R152" s="8" t="s">
        <v>209</v>
      </c>
      <c r="S152" s="8" t="s">
        <v>209</v>
      </c>
      <c r="T152" s="43">
        <f t="shared" si="33"/>
        <v>17820</v>
      </c>
      <c r="U152" s="44">
        <f t="shared" si="34"/>
        <v>8910</v>
      </c>
      <c r="V152" s="44">
        <f t="shared" si="35"/>
        <v>8910</v>
      </c>
      <c r="W152" s="45">
        <f t="shared" si="36"/>
        <v>10692</v>
      </c>
      <c r="X152" s="45">
        <f t="shared" si="37"/>
        <v>7128</v>
      </c>
      <c r="Y152" s="46">
        <f t="shared" si="38"/>
        <v>14256</v>
      </c>
      <c r="Z152" s="46">
        <f t="shared" si="39"/>
        <v>3564</v>
      </c>
      <c r="AA152" s="26" t="s">
        <v>57</v>
      </c>
      <c r="AB152" s="25" t="s">
        <v>262</v>
      </c>
      <c r="AC152" s="25" t="s">
        <v>60</v>
      </c>
      <c r="AD152" s="26" t="s">
        <v>226</v>
      </c>
      <c r="AE152" s="8" t="s">
        <v>426</v>
      </c>
      <c r="AF152" s="8" t="s">
        <v>370</v>
      </c>
      <c r="AG152" s="17" t="str">
        <f t="shared" si="40"/>
        <v>110101</v>
      </c>
      <c r="AH152" s="8" t="s">
        <v>347</v>
      </c>
      <c r="AI152" s="8" t="s">
        <v>371</v>
      </c>
    </row>
    <row r="153" spans="1:63" ht="33" customHeight="1" x14ac:dyDescent="0.25">
      <c r="A153" s="48">
        <v>150</v>
      </c>
      <c r="B153" s="28" t="s">
        <v>211</v>
      </c>
      <c r="C153" s="6" t="s">
        <v>223</v>
      </c>
      <c r="D153" s="5" t="s">
        <v>472</v>
      </c>
      <c r="E153" s="5" t="s">
        <v>442</v>
      </c>
      <c r="F153" s="79" t="str">
        <f t="shared" si="32"/>
        <v>직무법정</v>
      </c>
      <c r="G153" s="8" t="s">
        <v>372</v>
      </c>
      <c r="H153" s="17"/>
      <c r="I153" s="8" t="s">
        <v>526</v>
      </c>
      <c r="J153" s="24" t="s">
        <v>2202</v>
      </c>
      <c r="K153" s="47" t="s">
        <v>556</v>
      </c>
      <c r="L153" s="8" t="s">
        <v>197</v>
      </c>
      <c r="M153" s="17">
        <v>1</v>
      </c>
      <c r="N153" s="16">
        <v>4</v>
      </c>
      <c r="O153" s="16">
        <v>0</v>
      </c>
      <c r="P153" s="8">
        <v>4</v>
      </c>
      <c r="Q153" s="8">
        <v>40</v>
      </c>
      <c r="R153" s="8" t="s">
        <v>209</v>
      </c>
      <c r="S153" s="8" t="s">
        <v>209</v>
      </c>
      <c r="T153" s="43">
        <f t="shared" si="33"/>
        <v>11880</v>
      </c>
      <c r="U153" s="44">
        <f t="shared" si="34"/>
        <v>5940</v>
      </c>
      <c r="V153" s="44">
        <f t="shared" si="35"/>
        <v>5940</v>
      </c>
      <c r="W153" s="45">
        <f t="shared" si="36"/>
        <v>7128</v>
      </c>
      <c r="X153" s="45">
        <f t="shared" si="37"/>
        <v>4752</v>
      </c>
      <c r="Y153" s="46">
        <f t="shared" si="38"/>
        <v>9504</v>
      </c>
      <c r="Z153" s="46">
        <f t="shared" si="39"/>
        <v>2376</v>
      </c>
      <c r="AA153" s="26" t="s">
        <v>57</v>
      </c>
      <c r="AB153" s="25" t="s">
        <v>263</v>
      </c>
      <c r="AC153" s="25" t="s">
        <v>64</v>
      </c>
      <c r="AD153" s="25" t="s">
        <v>85</v>
      </c>
      <c r="AE153" s="8" t="s">
        <v>426</v>
      </c>
      <c r="AF153" s="8" t="s">
        <v>370</v>
      </c>
      <c r="AG153" s="17" t="str">
        <f t="shared" si="40"/>
        <v>110101</v>
      </c>
      <c r="AH153" s="8" t="s">
        <v>347</v>
      </c>
      <c r="AI153" s="8" t="s">
        <v>371</v>
      </c>
    </row>
    <row r="154" spans="1:63" ht="33" customHeight="1" x14ac:dyDescent="0.25">
      <c r="A154" s="48">
        <v>151</v>
      </c>
      <c r="B154" s="28" t="s">
        <v>211</v>
      </c>
      <c r="C154" s="6" t="s">
        <v>223</v>
      </c>
      <c r="D154" s="5" t="s">
        <v>472</v>
      </c>
      <c r="E154" s="5" t="s">
        <v>442</v>
      </c>
      <c r="F154" s="79" t="str">
        <f t="shared" si="32"/>
        <v>직무법정</v>
      </c>
      <c r="G154" s="8" t="s">
        <v>372</v>
      </c>
      <c r="H154" s="17"/>
      <c r="I154" s="8" t="s">
        <v>539</v>
      </c>
      <c r="J154" s="24" t="s">
        <v>2203</v>
      </c>
      <c r="K154" s="47" t="s">
        <v>547</v>
      </c>
      <c r="L154" s="8" t="s">
        <v>197</v>
      </c>
      <c r="M154" s="17">
        <v>1</v>
      </c>
      <c r="N154" s="16">
        <v>6</v>
      </c>
      <c r="O154" s="16">
        <v>0</v>
      </c>
      <c r="P154" s="8">
        <v>6</v>
      </c>
      <c r="Q154" s="8">
        <v>40</v>
      </c>
      <c r="R154" s="8" t="s">
        <v>209</v>
      </c>
      <c r="S154" s="8" t="s">
        <v>209</v>
      </c>
      <c r="T154" s="43">
        <f t="shared" si="33"/>
        <v>17820</v>
      </c>
      <c r="U154" s="44">
        <f t="shared" si="34"/>
        <v>8910</v>
      </c>
      <c r="V154" s="44">
        <f t="shared" si="35"/>
        <v>8910</v>
      </c>
      <c r="W154" s="45">
        <f t="shared" si="36"/>
        <v>10692</v>
      </c>
      <c r="X154" s="45">
        <f t="shared" si="37"/>
        <v>7128</v>
      </c>
      <c r="Y154" s="46">
        <f t="shared" si="38"/>
        <v>14256</v>
      </c>
      <c r="Z154" s="46">
        <f t="shared" si="39"/>
        <v>3564</v>
      </c>
      <c r="AA154" s="26" t="s">
        <v>57</v>
      </c>
      <c r="AB154" s="25" t="s">
        <v>262</v>
      </c>
      <c r="AC154" s="25" t="s">
        <v>60</v>
      </c>
      <c r="AD154" s="26" t="s">
        <v>45</v>
      </c>
      <c r="AE154" s="8" t="s">
        <v>426</v>
      </c>
      <c r="AF154" s="8" t="s">
        <v>370</v>
      </c>
      <c r="AG154" s="17" t="str">
        <f t="shared" si="40"/>
        <v>110101</v>
      </c>
      <c r="AH154" s="8" t="s">
        <v>347</v>
      </c>
      <c r="AI154" s="8" t="s">
        <v>371</v>
      </c>
    </row>
    <row r="155" spans="1:63" ht="33" customHeight="1" x14ac:dyDescent="0.25">
      <c r="A155" s="48">
        <v>152</v>
      </c>
      <c r="B155" s="28" t="s">
        <v>211</v>
      </c>
      <c r="C155" s="6" t="s">
        <v>223</v>
      </c>
      <c r="D155" s="5" t="s">
        <v>472</v>
      </c>
      <c r="E155" s="5" t="s">
        <v>442</v>
      </c>
      <c r="F155" s="79" t="str">
        <f t="shared" si="32"/>
        <v>직무법정</v>
      </c>
      <c r="G155" s="8" t="s">
        <v>372</v>
      </c>
      <c r="H155" s="17"/>
      <c r="I155" s="8" t="s">
        <v>1412</v>
      </c>
      <c r="J155" s="24" t="s">
        <v>2204</v>
      </c>
      <c r="K155" s="47" t="s">
        <v>554</v>
      </c>
      <c r="L155" s="8" t="s">
        <v>197</v>
      </c>
      <c r="M155" s="17">
        <v>1</v>
      </c>
      <c r="N155" s="16">
        <v>4</v>
      </c>
      <c r="O155" s="16">
        <v>0</v>
      </c>
      <c r="P155" s="8">
        <v>4</v>
      </c>
      <c r="Q155" s="8">
        <v>40</v>
      </c>
      <c r="R155" s="8" t="s">
        <v>209</v>
      </c>
      <c r="S155" s="8" t="s">
        <v>209</v>
      </c>
      <c r="T155" s="43">
        <f t="shared" si="33"/>
        <v>11880</v>
      </c>
      <c r="U155" s="44">
        <f t="shared" si="34"/>
        <v>5940</v>
      </c>
      <c r="V155" s="44">
        <f t="shared" si="35"/>
        <v>5940</v>
      </c>
      <c r="W155" s="45">
        <f t="shared" si="36"/>
        <v>7128</v>
      </c>
      <c r="X155" s="45">
        <f t="shared" si="37"/>
        <v>4752</v>
      </c>
      <c r="Y155" s="46">
        <f t="shared" si="38"/>
        <v>9504</v>
      </c>
      <c r="Z155" s="46">
        <f t="shared" si="39"/>
        <v>2376</v>
      </c>
      <c r="AA155" s="26" t="s">
        <v>57</v>
      </c>
      <c r="AB155" s="25" t="s">
        <v>263</v>
      </c>
      <c r="AC155" s="25" t="s">
        <v>64</v>
      </c>
      <c r="AD155" s="26" t="s">
        <v>30</v>
      </c>
      <c r="AE155" s="8" t="s">
        <v>426</v>
      </c>
      <c r="AF155" s="8" t="s">
        <v>370</v>
      </c>
      <c r="AG155" s="17" t="str">
        <f t="shared" si="40"/>
        <v>110101</v>
      </c>
      <c r="AH155" s="8" t="s">
        <v>347</v>
      </c>
      <c r="AI155" s="8" t="s">
        <v>371</v>
      </c>
    </row>
    <row r="156" spans="1:63" ht="33" customHeight="1" x14ac:dyDescent="0.25">
      <c r="A156" s="48">
        <v>153</v>
      </c>
      <c r="B156" s="28" t="s">
        <v>211</v>
      </c>
      <c r="C156" s="6" t="s">
        <v>223</v>
      </c>
      <c r="D156" s="5" t="s">
        <v>472</v>
      </c>
      <c r="E156" s="5" t="s">
        <v>442</v>
      </c>
      <c r="F156" s="79" t="str">
        <f t="shared" si="32"/>
        <v>직무법정</v>
      </c>
      <c r="G156" s="8" t="s">
        <v>372</v>
      </c>
      <c r="H156" s="17"/>
      <c r="I156" s="8" t="s">
        <v>528</v>
      </c>
      <c r="J156" s="24" t="s">
        <v>2205</v>
      </c>
      <c r="K156" s="47" t="s">
        <v>527</v>
      </c>
      <c r="L156" s="8" t="s">
        <v>197</v>
      </c>
      <c r="M156" s="17">
        <v>1</v>
      </c>
      <c r="N156" s="16">
        <v>6</v>
      </c>
      <c r="O156" s="16">
        <v>0</v>
      </c>
      <c r="P156" s="8">
        <v>6</v>
      </c>
      <c r="Q156" s="8">
        <v>40</v>
      </c>
      <c r="R156" s="8" t="s">
        <v>209</v>
      </c>
      <c r="S156" s="8" t="s">
        <v>209</v>
      </c>
      <c r="T156" s="43">
        <f t="shared" si="33"/>
        <v>17820</v>
      </c>
      <c r="U156" s="44">
        <f t="shared" si="34"/>
        <v>8910</v>
      </c>
      <c r="V156" s="44">
        <f t="shared" si="35"/>
        <v>8910</v>
      </c>
      <c r="W156" s="45">
        <f t="shared" si="36"/>
        <v>10692</v>
      </c>
      <c r="X156" s="45">
        <f t="shared" si="37"/>
        <v>7128</v>
      </c>
      <c r="Y156" s="46">
        <f t="shared" si="38"/>
        <v>14256</v>
      </c>
      <c r="Z156" s="46">
        <f t="shared" si="39"/>
        <v>3564</v>
      </c>
      <c r="AA156" s="26" t="s">
        <v>57</v>
      </c>
      <c r="AB156" s="25" t="s">
        <v>262</v>
      </c>
      <c r="AC156" s="25" t="s">
        <v>60</v>
      </c>
      <c r="AD156" s="26" t="s">
        <v>33</v>
      </c>
      <c r="AE156" s="8" t="s">
        <v>426</v>
      </c>
      <c r="AF156" s="8" t="s">
        <v>370</v>
      </c>
      <c r="AG156" s="17" t="str">
        <f t="shared" si="40"/>
        <v>110101</v>
      </c>
      <c r="AH156" s="8" t="s">
        <v>347</v>
      </c>
      <c r="AI156" s="8" t="s">
        <v>371</v>
      </c>
    </row>
    <row r="157" spans="1:63" ht="33" customHeight="1" x14ac:dyDescent="0.25">
      <c r="A157" s="48">
        <v>154</v>
      </c>
      <c r="B157" s="28" t="s">
        <v>211</v>
      </c>
      <c r="C157" s="6" t="s">
        <v>223</v>
      </c>
      <c r="D157" s="5" t="s">
        <v>472</v>
      </c>
      <c r="E157" s="5" t="s">
        <v>442</v>
      </c>
      <c r="F157" s="79" t="str">
        <f t="shared" si="32"/>
        <v>직무법정</v>
      </c>
      <c r="G157" s="8" t="s">
        <v>372</v>
      </c>
      <c r="H157" s="17"/>
      <c r="I157" s="8" t="s">
        <v>533</v>
      </c>
      <c r="J157" s="24" t="s">
        <v>2206</v>
      </c>
      <c r="K157" s="47" t="s">
        <v>1964</v>
      </c>
      <c r="L157" s="8" t="s">
        <v>197</v>
      </c>
      <c r="M157" s="17">
        <v>1</v>
      </c>
      <c r="N157" s="16">
        <v>4</v>
      </c>
      <c r="O157" s="16">
        <v>0</v>
      </c>
      <c r="P157" s="8">
        <v>4</v>
      </c>
      <c r="Q157" s="8">
        <v>40</v>
      </c>
      <c r="R157" s="8" t="s">
        <v>209</v>
      </c>
      <c r="S157" s="8" t="s">
        <v>209</v>
      </c>
      <c r="T157" s="43">
        <f t="shared" si="33"/>
        <v>11880</v>
      </c>
      <c r="U157" s="44">
        <f t="shared" si="34"/>
        <v>5940</v>
      </c>
      <c r="V157" s="44">
        <f t="shared" si="35"/>
        <v>5940</v>
      </c>
      <c r="W157" s="45">
        <f t="shared" si="36"/>
        <v>7128</v>
      </c>
      <c r="X157" s="45">
        <f t="shared" si="37"/>
        <v>4752</v>
      </c>
      <c r="Y157" s="46">
        <f t="shared" si="38"/>
        <v>9504</v>
      </c>
      <c r="Z157" s="46">
        <f t="shared" si="39"/>
        <v>2376</v>
      </c>
      <c r="AA157" s="26" t="s">
        <v>57</v>
      </c>
      <c r="AB157" s="25" t="s">
        <v>263</v>
      </c>
      <c r="AC157" s="25" t="s">
        <v>64</v>
      </c>
      <c r="AD157" s="26" t="s">
        <v>80</v>
      </c>
      <c r="AE157" s="8" t="s">
        <v>426</v>
      </c>
      <c r="AF157" s="8" t="s">
        <v>370</v>
      </c>
      <c r="AG157" s="17" t="str">
        <f t="shared" si="40"/>
        <v>110101</v>
      </c>
      <c r="AH157" s="8" t="s">
        <v>347</v>
      </c>
      <c r="AI157" s="8" t="s">
        <v>371</v>
      </c>
    </row>
    <row r="158" spans="1:63" ht="33" customHeight="1" x14ac:dyDescent="0.25">
      <c r="A158" s="48">
        <v>155</v>
      </c>
      <c r="B158" s="28" t="s">
        <v>211</v>
      </c>
      <c r="C158" s="6" t="s">
        <v>223</v>
      </c>
      <c r="D158" s="5" t="s">
        <v>472</v>
      </c>
      <c r="E158" s="5" t="s">
        <v>442</v>
      </c>
      <c r="F158" s="79" t="str">
        <f t="shared" si="32"/>
        <v>직무법정</v>
      </c>
      <c r="G158" s="8" t="s">
        <v>372</v>
      </c>
      <c r="H158" s="17"/>
      <c r="I158" s="8" t="s">
        <v>545</v>
      </c>
      <c r="J158" s="24" t="s">
        <v>2207</v>
      </c>
      <c r="K158" s="47" t="s">
        <v>531</v>
      </c>
      <c r="L158" s="8" t="s">
        <v>197</v>
      </c>
      <c r="M158" s="17">
        <v>1</v>
      </c>
      <c r="N158" s="16">
        <v>6</v>
      </c>
      <c r="O158" s="16">
        <v>0</v>
      </c>
      <c r="P158" s="8">
        <v>6</v>
      </c>
      <c r="Q158" s="8">
        <v>40</v>
      </c>
      <c r="R158" s="8" t="s">
        <v>209</v>
      </c>
      <c r="S158" s="8" t="s">
        <v>209</v>
      </c>
      <c r="T158" s="43">
        <f t="shared" si="33"/>
        <v>17820</v>
      </c>
      <c r="U158" s="44">
        <f t="shared" si="34"/>
        <v>8910</v>
      </c>
      <c r="V158" s="44">
        <f t="shared" si="35"/>
        <v>8910</v>
      </c>
      <c r="W158" s="45">
        <f t="shared" si="36"/>
        <v>10692</v>
      </c>
      <c r="X158" s="45">
        <f t="shared" si="37"/>
        <v>7128</v>
      </c>
      <c r="Y158" s="46">
        <f t="shared" si="38"/>
        <v>14256</v>
      </c>
      <c r="Z158" s="46">
        <f t="shared" si="39"/>
        <v>3564</v>
      </c>
      <c r="AA158" s="26" t="s">
        <v>57</v>
      </c>
      <c r="AB158" s="25" t="s">
        <v>262</v>
      </c>
      <c r="AC158" s="25" t="s">
        <v>60</v>
      </c>
      <c r="AD158" s="26" t="s">
        <v>49</v>
      </c>
      <c r="AE158" s="8" t="s">
        <v>426</v>
      </c>
      <c r="AF158" s="8" t="s">
        <v>370</v>
      </c>
      <c r="AG158" s="17" t="str">
        <f t="shared" si="40"/>
        <v>110101</v>
      </c>
      <c r="AH158" s="8" t="s">
        <v>347</v>
      </c>
      <c r="AI158" s="8" t="s">
        <v>371</v>
      </c>
    </row>
    <row r="159" spans="1:63" ht="33" customHeight="1" x14ac:dyDescent="0.25">
      <c r="A159" s="48">
        <v>156</v>
      </c>
      <c r="B159" s="28" t="s">
        <v>211</v>
      </c>
      <c r="C159" s="6" t="s">
        <v>223</v>
      </c>
      <c r="D159" s="5" t="s">
        <v>472</v>
      </c>
      <c r="E159" s="5" t="s">
        <v>442</v>
      </c>
      <c r="F159" s="79" t="str">
        <f t="shared" si="32"/>
        <v>직무법정</v>
      </c>
      <c r="G159" s="8" t="s">
        <v>372</v>
      </c>
      <c r="H159" s="17"/>
      <c r="I159" s="8" t="s">
        <v>551</v>
      </c>
      <c r="J159" s="24" t="s">
        <v>2208</v>
      </c>
      <c r="K159" s="47" t="s">
        <v>530</v>
      </c>
      <c r="L159" s="8" t="s">
        <v>197</v>
      </c>
      <c r="M159" s="17">
        <v>1</v>
      </c>
      <c r="N159" s="16">
        <v>4</v>
      </c>
      <c r="O159" s="16">
        <v>0</v>
      </c>
      <c r="P159" s="8">
        <v>4</v>
      </c>
      <c r="Q159" s="8">
        <v>40</v>
      </c>
      <c r="R159" s="8" t="s">
        <v>209</v>
      </c>
      <c r="S159" s="8" t="s">
        <v>209</v>
      </c>
      <c r="T159" s="43">
        <f t="shared" si="33"/>
        <v>11880</v>
      </c>
      <c r="U159" s="44">
        <f t="shared" si="34"/>
        <v>5940</v>
      </c>
      <c r="V159" s="44">
        <f t="shared" si="35"/>
        <v>5940</v>
      </c>
      <c r="W159" s="45">
        <f t="shared" si="36"/>
        <v>7128</v>
      </c>
      <c r="X159" s="45">
        <f t="shared" si="37"/>
        <v>4752</v>
      </c>
      <c r="Y159" s="46">
        <f t="shared" si="38"/>
        <v>9504</v>
      </c>
      <c r="Z159" s="46">
        <f t="shared" si="39"/>
        <v>2376</v>
      </c>
      <c r="AA159" s="26" t="s">
        <v>57</v>
      </c>
      <c r="AB159" s="25" t="s">
        <v>263</v>
      </c>
      <c r="AC159" s="25" t="s">
        <v>64</v>
      </c>
      <c r="AD159" s="26" t="s">
        <v>72</v>
      </c>
      <c r="AE159" s="8" t="s">
        <v>426</v>
      </c>
      <c r="AF159" s="8" t="s">
        <v>370</v>
      </c>
      <c r="AG159" s="17" t="str">
        <f t="shared" si="40"/>
        <v>110101</v>
      </c>
      <c r="AH159" s="8" t="s">
        <v>347</v>
      </c>
      <c r="AI159" s="8" t="s">
        <v>371</v>
      </c>
    </row>
    <row r="160" spans="1:63" ht="33" customHeight="1" x14ac:dyDescent="0.3">
      <c r="A160" s="48">
        <v>157</v>
      </c>
      <c r="B160" s="28" t="s">
        <v>211</v>
      </c>
      <c r="C160" s="6" t="s">
        <v>223</v>
      </c>
      <c r="D160" s="6" t="s">
        <v>182</v>
      </c>
      <c r="E160" s="6" t="s">
        <v>182</v>
      </c>
      <c r="F160" s="20" t="str">
        <f t="shared" si="32"/>
        <v>일반직무</v>
      </c>
      <c r="G160" s="8" t="s">
        <v>372</v>
      </c>
      <c r="H160" s="17"/>
      <c r="I160" s="8" t="s">
        <v>540</v>
      </c>
      <c r="J160" s="24" t="s">
        <v>2209</v>
      </c>
      <c r="K160" s="47" t="s">
        <v>337</v>
      </c>
      <c r="L160" s="8" t="s">
        <v>191</v>
      </c>
      <c r="M160" s="17">
        <f>VLOOKUP(AG160,'조정계수 2025.02.01'!A:C,3,0)</f>
        <v>0.9</v>
      </c>
      <c r="N160" s="16">
        <v>20</v>
      </c>
      <c r="O160" s="16">
        <v>0</v>
      </c>
      <c r="P160" s="8">
        <v>20</v>
      </c>
      <c r="Q160" s="8">
        <v>40</v>
      </c>
      <c r="R160" s="21" t="s">
        <v>199</v>
      </c>
      <c r="S160" s="8" t="s">
        <v>209</v>
      </c>
      <c r="T160" s="43">
        <f t="shared" si="33"/>
        <v>83600</v>
      </c>
      <c r="U160" s="44">
        <f t="shared" si="34"/>
        <v>15884</v>
      </c>
      <c r="V160" s="44">
        <f t="shared" si="35"/>
        <v>67716</v>
      </c>
      <c r="W160" s="45">
        <f t="shared" si="36"/>
        <v>23408</v>
      </c>
      <c r="X160" s="45">
        <f t="shared" si="37"/>
        <v>60192</v>
      </c>
      <c r="Y160" s="46">
        <f t="shared" si="38"/>
        <v>53504</v>
      </c>
      <c r="Z160" s="46">
        <f t="shared" si="39"/>
        <v>30096</v>
      </c>
      <c r="AA160" s="26" t="s">
        <v>12</v>
      </c>
      <c r="AB160" s="26" t="s">
        <v>20</v>
      </c>
      <c r="AC160" s="26" t="s">
        <v>150</v>
      </c>
      <c r="AD160" s="26" t="s">
        <v>1</v>
      </c>
      <c r="AE160" s="8" t="s">
        <v>426</v>
      </c>
      <c r="AF160" s="8" t="s">
        <v>247</v>
      </c>
      <c r="AG160" s="17" t="str">
        <f t="shared" si="40"/>
        <v>060202</v>
      </c>
      <c r="AH160" s="8" t="s">
        <v>351</v>
      </c>
      <c r="AI160" s="8" t="s">
        <v>371</v>
      </c>
      <c r="BK160" s="19" t="s">
        <v>221</v>
      </c>
    </row>
    <row r="161" spans="1:63" ht="33" customHeight="1" x14ac:dyDescent="0.25">
      <c r="A161" s="48">
        <v>158</v>
      </c>
      <c r="B161" s="28" t="s">
        <v>211</v>
      </c>
      <c r="C161" s="6" t="s">
        <v>223</v>
      </c>
      <c r="D161" s="5" t="s">
        <v>435</v>
      </c>
      <c r="E161" s="5" t="s">
        <v>455</v>
      </c>
      <c r="F161" s="20" t="str">
        <f t="shared" si="32"/>
        <v>일반직무</v>
      </c>
      <c r="G161" s="8" t="s">
        <v>372</v>
      </c>
      <c r="H161" s="17"/>
      <c r="I161" s="8" t="s">
        <v>536</v>
      </c>
      <c r="J161" s="24" t="s">
        <v>2274</v>
      </c>
      <c r="K161" s="47" t="s">
        <v>2273</v>
      </c>
      <c r="L161" s="8" t="s">
        <v>191</v>
      </c>
      <c r="M161" s="17">
        <f>VLOOKUP(AG161,'조정계수 2025.02.01'!A:C,3,0)</f>
        <v>0.9</v>
      </c>
      <c r="N161" s="16">
        <v>25</v>
      </c>
      <c r="O161" s="16">
        <v>1</v>
      </c>
      <c r="P161" s="8">
        <v>26</v>
      </c>
      <c r="Q161" s="8">
        <v>40</v>
      </c>
      <c r="R161" s="21" t="s">
        <v>199</v>
      </c>
      <c r="S161" s="8" t="s">
        <v>209</v>
      </c>
      <c r="T161" s="43">
        <f t="shared" si="33"/>
        <v>108680</v>
      </c>
      <c r="U161" s="44">
        <f t="shared" si="34"/>
        <v>20650</v>
      </c>
      <c r="V161" s="44">
        <f t="shared" si="35"/>
        <v>88030</v>
      </c>
      <c r="W161" s="45">
        <f t="shared" si="36"/>
        <v>30431</v>
      </c>
      <c r="X161" s="45">
        <f t="shared" si="37"/>
        <v>78249</v>
      </c>
      <c r="Y161" s="46">
        <f t="shared" si="38"/>
        <v>69556</v>
      </c>
      <c r="Z161" s="46">
        <f t="shared" si="39"/>
        <v>39124</v>
      </c>
      <c r="AA161" s="25" t="s">
        <v>62</v>
      </c>
      <c r="AB161" s="25" t="s">
        <v>137</v>
      </c>
      <c r="AC161" s="25" t="s">
        <v>380</v>
      </c>
      <c r="AD161" s="25" t="s">
        <v>32</v>
      </c>
      <c r="AE161" s="8" t="s">
        <v>425</v>
      </c>
      <c r="AF161" s="8" t="s">
        <v>240</v>
      </c>
      <c r="AG161" s="17" t="str">
        <f t="shared" si="40"/>
        <v>060102</v>
      </c>
      <c r="AH161" s="8" t="s">
        <v>319</v>
      </c>
      <c r="AI161" s="8" t="s">
        <v>371</v>
      </c>
      <c r="BK161" s="19" t="s">
        <v>221</v>
      </c>
    </row>
    <row r="162" spans="1:63" ht="33" customHeight="1" x14ac:dyDescent="0.3">
      <c r="A162" s="48">
        <v>159</v>
      </c>
      <c r="B162" s="28" t="s">
        <v>211</v>
      </c>
      <c r="C162" s="6" t="s">
        <v>223</v>
      </c>
      <c r="D162" s="6" t="s">
        <v>473</v>
      </c>
      <c r="E162" s="6" t="s">
        <v>450</v>
      </c>
      <c r="F162" s="20" t="str">
        <f t="shared" si="32"/>
        <v>일반직무</v>
      </c>
      <c r="G162" s="8" t="s">
        <v>350</v>
      </c>
      <c r="H162" s="17" t="s">
        <v>219</v>
      </c>
      <c r="I162" s="8" t="s">
        <v>548</v>
      </c>
      <c r="J162" s="22" t="s">
        <v>2279</v>
      </c>
      <c r="K162" s="47" t="s">
        <v>569</v>
      </c>
      <c r="L162" s="8" t="s">
        <v>191</v>
      </c>
      <c r="M162" s="17">
        <f>VLOOKUP(AG162,'조정계수 2025.02.01'!A:C,3,0)</f>
        <v>0.8</v>
      </c>
      <c r="N162" s="16">
        <v>19</v>
      </c>
      <c r="O162" s="16">
        <v>1</v>
      </c>
      <c r="P162" s="8">
        <v>20</v>
      </c>
      <c r="Q162" s="8">
        <v>40</v>
      </c>
      <c r="R162" s="21" t="s">
        <v>199</v>
      </c>
      <c r="S162" s="8" t="s">
        <v>209</v>
      </c>
      <c r="T162" s="43">
        <f t="shared" si="33"/>
        <v>83600</v>
      </c>
      <c r="U162" s="44">
        <f t="shared" si="34"/>
        <v>23408</v>
      </c>
      <c r="V162" s="44">
        <f t="shared" si="35"/>
        <v>60192</v>
      </c>
      <c r="W162" s="45">
        <f t="shared" si="36"/>
        <v>30096</v>
      </c>
      <c r="X162" s="45">
        <f t="shared" si="37"/>
        <v>53504</v>
      </c>
      <c r="Y162" s="46">
        <f t="shared" si="38"/>
        <v>56848</v>
      </c>
      <c r="Z162" s="46">
        <f t="shared" si="39"/>
        <v>26752</v>
      </c>
      <c r="AA162" s="26" t="s">
        <v>81</v>
      </c>
      <c r="AB162" s="26" t="s">
        <v>36</v>
      </c>
      <c r="AC162" s="26" t="s">
        <v>24</v>
      </c>
      <c r="AD162" s="26" t="s">
        <v>152</v>
      </c>
      <c r="AE162" s="8" t="s">
        <v>426</v>
      </c>
      <c r="AF162" s="8" t="s">
        <v>332</v>
      </c>
      <c r="AG162" s="17" t="str">
        <f t="shared" si="40"/>
        <v>200107</v>
      </c>
      <c r="AH162" s="8" t="s">
        <v>259</v>
      </c>
      <c r="AI162" s="8" t="s">
        <v>348</v>
      </c>
      <c r="BK162" s="19" t="s">
        <v>221</v>
      </c>
    </row>
    <row r="163" spans="1:63" ht="33" customHeight="1" x14ac:dyDescent="0.3">
      <c r="A163" s="48">
        <v>160</v>
      </c>
      <c r="B163" s="28" t="s">
        <v>211</v>
      </c>
      <c r="C163" s="6" t="s">
        <v>223</v>
      </c>
      <c r="D163" s="6" t="s">
        <v>437</v>
      </c>
      <c r="E163" s="6" t="s">
        <v>214</v>
      </c>
      <c r="F163" s="20" t="str">
        <f t="shared" si="32"/>
        <v>일반직무</v>
      </c>
      <c r="G163" s="8" t="s">
        <v>350</v>
      </c>
      <c r="H163" s="17" t="s">
        <v>219</v>
      </c>
      <c r="I163" s="8" t="s">
        <v>550</v>
      </c>
      <c r="J163" s="22" t="s">
        <v>2282</v>
      </c>
      <c r="K163" s="47" t="s">
        <v>388</v>
      </c>
      <c r="L163" s="8" t="s">
        <v>191</v>
      </c>
      <c r="M163" s="17">
        <f>VLOOKUP(AG163,'조정계수 2025.02.01'!A:C,3,0)</f>
        <v>0.9</v>
      </c>
      <c r="N163" s="16">
        <v>19</v>
      </c>
      <c r="O163" s="16">
        <v>1</v>
      </c>
      <c r="P163" s="8">
        <v>20</v>
      </c>
      <c r="Q163" s="8">
        <v>40</v>
      </c>
      <c r="R163" s="21" t="s">
        <v>199</v>
      </c>
      <c r="S163" s="8" t="s">
        <v>209</v>
      </c>
      <c r="T163" s="43">
        <f t="shared" si="33"/>
        <v>83600</v>
      </c>
      <c r="U163" s="44">
        <f t="shared" si="34"/>
        <v>15884</v>
      </c>
      <c r="V163" s="44">
        <f t="shared" si="35"/>
        <v>67716</v>
      </c>
      <c r="W163" s="45">
        <f t="shared" si="36"/>
        <v>23408</v>
      </c>
      <c r="X163" s="45">
        <f t="shared" si="37"/>
        <v>60192</v>
      </c>
      <c r="Y163" s="46">
        <f t="shared" si="38"/>
        <v>53504</v>
      </c>
      <c r="Z163" s="46">
        <f t="shared" si="39"/>
        <v>30096</v>
      </c>
      <c r="AA163" s="21"/>
      <c r="AB163" s="21" t="s">
        <v>270</v>
      </c>
      <c r="AC163" s="21" t="s">
        <v>44</v>
      </c>
      <c r="AD163" s="21" t="s">
        <v>59</v>
      </c>
      <c r="AE163" s="8" t="s">
        <v>426</v>
      </c>
      <c r="AF163" s="8" t="s">
        <v>246</v>
      </c>
      <c r="AG163" s="17" t="str">
        <f t="shared" si="40"/>
        <v>050102</v>
      </c>
      <c r="AH163" s="8" t="s">
        <v>256</v>
      </c>
      <c r="AI163" s="8" t="s">
        <v>348</v>
      </c>
      <c r="BK163" s="19" t="s">
        <v>221</v>
      </c>
    </row>
    <row r="164" spans="1:63" ht="33" customHeight="1" x14ac:dyDescent="0.3">
      <c r="A164" s="48">
        <v>161</v>
      </c>
      <c r="B164" s="28" t="s">
        <v>211</v>
      </c>
      <c r="C164" s="6" t="s">
        <v>223</v>
      </c>
      <c r="D164" s="6" t="s">
        <v>458</v>
      </c>
      <c r="E164" s="6" t="s">
        <v>469</v>
      </c>
      <c r="F164" s="20" t="str">
        <f t="shared" si="32"/>
        <v>일반직무</v>
      </c>
      <c r="G164" s="8" t="s">
        <v>350</v>
      </c>
      <c r="H164" s="67" t="s">
        <v>215</v>
      </c>
      <c r="I164" s="8" t="s">
        <v>537</v>
      </c>
      <c r="J164" s="22" t="s">
        <v>143</v>
      </c>
      <c r="K164" s="47" t="s">
        <v>570</v>
      </c>
      <c r="L164" s="8" t="s">
        <v>206</v>
      </c>
      <c r="M164" s="17">
        <v>1</v>
      </c>
      <c r="N164" s="16">
        <v>19</v>
      </c>
      <c r="O164" s="16">
        <v>1</v>
      </c>
      <c r="P164" s="8">
        <v>20</v>
      </c>
      <c r="Q164" s="8">
        <v>40</v>
      </c>
      <c r="R164" s="21" t="s">
        <v>199</v>
      </c>
      <c r="S164" s="8" t="s">
        <v>209</v>
      </c>
      <c r="T164" s="43">
        <f t="shared" si="33"/>
        <v>123200</v>
      </c>
      <c r="U164" s="44">
        <f t="shared" ref="U164:U167" si="41">T164-V164</f>
        <v>12320</v>
      </c>
      <c r="V164" s="44">
        <f t="shared" si="35"/>
        <v>110880</v>
      </c>
      <c r="W164" s="45">
        <f t="shared" ref="W164:W167" si="42">T164-X164</f>
        <v>24640</v>
      </c>
      <c r="X164" s="45">
        <f t="shared" si="37"/>
        <v>98560</v>
      </c>
      <c r="Y164" s="46">
        <f t="shared" ref="Y164:Y167" si="43">T164-Z164</f>
        <v>73920</v>
      </c>
      <c r="Z164" s="46">
        <f t="shared" si="39"/>
        <v>49280</v>
      </c>
      <c r="AA164" s="26" t="s">
        <v>52</v>
      </c>
      <c r="AB164" s="26" t="s">
        <v>389</v>
      </c>
      <c r="AC164" s="26" t="s">
        <v>34</v>
      </c>
      <c r="AD164" s="26" t="s">
        <v>119</v>
      </c>
      <c r="AE164" s="8" t="s">
        <v>426</v>
      </c>
      <c r="AF164" s="8" t="s">
        <v>258</v>
      </c>
      <c r="AG164" s="17" t="str">
        <f t="shared" ref="AG164:AG167" si="44">LEFT(AF164,6)</f>
        <v>020101</v>
      </c>
      <c r="AH164" s="8" t="s">
        <v>326</v>
      </c>
      <c r="AI164" s="8" t="s">
        <v>348</v>
      </c>
      <c r="BK164" s="19" t="s">
        <v>221</v>
      </c>
    </row>
    <row r="165" spans="1:63" ht="33" customHeight="1" x14ac:dyDescent="0.3">
      <c r="A165" s="48">
        <v>162</v>
      </c>
      <c r="B165" s="28" t="s">
        <v>211</v>
      </c>
      <c r="C165" s="6" t="s">
        <v>223</v>
      </c>
      <c r="D165" s="6" t="s">
        <v>437</v>
      </c>
      <c r="E165" s="6" t="s">
        <v>418</v>
      </c>
      <c r="F165" s="20" t="str">
        <f t="shared" si="32"/>
        <v>NCS과정</v>
      </c>
      <c r="G165" s="8" t="s">
        <v>353</v>
      </c>
      <c r="H165" s="17"/>
      <c r="I165" s="8" t="s">
        <v>542</v>
      </c>
      <c r="J165" s="22" t="s">
        <v>2283</v>
      </c>
      <c r="K165" s="47" t="s">
        <v>571</v>
      </c>
      <c r="L165" s="8" t="s">
        <v>191</v>
      </c>
      <c r="M165" s="17">
        <f>VLOOKUP(AG165,'조정계수 2025.02.01'!A:C,3,0)</f>
        <v>0.8</v>
      </c>
      <c r="N165" s="16">
        <v>30</v>
      </c>
      <c r="O165" s="16">
        <v>0</v>
      </c>
      <c r="P165" s="8">
        <v>30</v>
      </c>
      <c r="Q165" s="8">
        <v>40</v>
      </c>
      <c r="R165" s="21" t="s">
        <v>199</v>
      </c>
      <c r="S165" s="8" t="s">
        <v>209</v>
      </c>
      <c r="T165" s="43">
        <f t="shared" si="33"/>
        <v>125400</v>
      </c>
      <c r="U165" s="44">
        <f t="shared" si="41"/>
        <v>35112</v>
      </c>
      <c r="V165" s="44">
        <f t="shared" si="35"/>
        <v>90288</v>
      </c>
      <c r="W165" s="45">
        <f t="shared" si="42"/>
        <v>45144</v>
      </c>
      <c r="X165" s="45">
        <f t="shared" si="37"/>
        <v>80256</v>
      </c>
      <c r="Y165" s="46">
        <f t="shared" si="43"/>
        <v>85272</v>
      </c>
      <c r="Z165" s="46">
        <f t="shared" si="39"/>
        <v>40128</v>
      </c>
      <c r="AA165" s="26" t="s">
        <v>22</v>
      </c>
      <c r="AB165" s="27" t="s">
        <v>17</v>
      </c>
      <c r="AC165" s="26" t="s">
        <v>38</v>
      </c>
      <c r="AD165" s="26" t="s">
        <v>293</v>
      </c>
      <c r="AE165" s="8" t="s">
        <v>425</v>
      </c>
      <c r="AF165" s="8" t="s">
        <v>245</v>
      </c>
      <c r="AG165" s="17" t="str">
        <f t="shared" si="44"/>
        <v>040301</v>
      </c>
      <c r="AH165" s="8" t="s">
        <v>252</v>
      </c>
      <c r="AI165" s="8" t="s">
        <v>355</v>
      </c>
      <c r="BK165" s="19" t="s">
        <v>221</v>
      </c>
    </row>
    <row r="166" spans="1:63" ht="33" customHeight="1" x14ac:dyDescent="0.3">
      <c r="A166" s="48">
        <v>163</v>
      </c>
      <c r="B166" s="28" t="s">
        <v>211</v>
      </c>
      <c r="C166" s="6" t="s">
        <v>223</v>
      </c>
      <c r="D166" s="6" t="s">
        <v>473</v>
      </c>
      <c r="E166" s="6" t="s">
        <v>450</v>
      </c>
      <c r="F166" s="20" t="str">
        <f t="shared" si="32"/>
        <v>NCS과정</v>
      </c>
      <c r="G166" s="8" t="s">
        <v>353</v>
      </c>
      <c r="H166" s="17"/>
      <c r="I166" s="8" t="s">
        <v>552</v>
      </c>
      <c r="J166" s="22" t="s">
        <v>2287</v>
      </c>
      <c r="K166" s="47" t="s">
        <v>338</v>
      </c>
      <c r="L166" s="8" t="s">
        <v>191</v>
      </c>
      <c r="M166" s="17">
        <f>VLOOKUP(AG166,'조정계수 2025.02.01'!A:C,3,0)</f>
        <v>0.9</v>
      </c>
      <c r="N166" s="16">
        <v>30</v>
      </c>
      <c r="O166" s="16">
        <v>0</v>
      </c>
      <c r="P166" s="8">
        <v>30</v>
      </c>
      <c r="Q166" s="8">
        <v>40</v>
      </c>
      <c r="R166" s="21" t="s">
        <v>199</v>
      </c>
      <c r="S166" s="8" t="s">
        <v>209</v>
      </c>
      <c r="T166" s="43">
        <f t="shared" si="33"/>
        <v>125400</v>
      </c>
      <c r="U166" s="44">
        <f t="shared" si="41"/>
        <v>23826</v>
      </c>
      <c r="V166" s="44">
        <f t="shared" si="35"/>
        <v>101574</v>
      </c>
      <c r="W166" s="45">
        <f t="shared" si="42"/>
        <v>35112</v>
      </c>
      <c r="X166" s="45">
        <f t="shared" si="37"/>
        <v>90288</v>
      </c>
      <c r="Y166" s="46">
        <f t="shared" si="43"/>
        <v>80256</v>
      </c>
      <c r="Z166" s="46">
        <f t="shared" si="39"/>
        <v>45144</v>
      </c>
      <c r="AA166" s="26" t="s">
        <v>28</v>
      </c>
      <c r="AB166" s="26" t="s">
        <v>83</v>
      </c>
      <c r="AC166" s="26" t="s">
        <v>27</v>
      </c>
      <c r="AD166" s="26" t="s">
        <v>291</v>
      </c>
      <c r="AE166" s="8" t="s">
        <v>425</v>
      </c>
      <c r="AF166" s="8" t="s">
        <v>248</v>
      </c>
      <c r="AG166" s="17" t="str">
        <f t="shared" si="44"/>
        <v>200105</v>
      </c>
      <c r="AH166" s="8" t="s">
        <v>356</v>
      </c>
      <c r="AI166" s="8" t="s">
        <v>355</v>
      </c>
      <c r="BK166" s="19" t="s">
        <v>221</v>
      </c>
    </row>
    <row r="167" spans="1:63" ht="33" customHeight="1" x14ac:dyDescent="0.25">
      <c r="A167" s="48">
        <v>164</v>
      </c>
      <c r="B167" s="28" t="s">
        <v>211</v>
      </c>
      <c r="C167" s="5" t="s">
        <v>223</v>
      </c>
      <c r="D167" s="5" t="s">
        <v>437</v>
      </c>
      <c r="E167" s="5" t="s">
        <v>184</v>
      </c>
      <c r="F167" s="20" t="str">
        <f t="shared" si="32"/>
        <v>NCS과정</v>
      </c>
      <c r="G167" s="8" t="s">
        <v>353</v>
      </c>
      <c r="H167" s="17"/>
      <c r="I167" s="8" t="s">
        <v>566</v>
      </c>
      <c r="J167" s="22" t="s">
        <v>2289</v>
      </c>
      <c r="K167" s="47" t="s">
        <v>384</v>
      </c>
      <c r="L167" s="8" t="s">
        <v>191</v>
      </c>
      <c r="M167" s="17">
        <v>1</v>
      </c>
      <c r="N167" s="16">
        <v>30</v>
      </c>
      <c r="O167" s="16">
        <v>0</v>
      </c>
      <c r="P167" s="8">
        <v>30</v>
      </c>
      <c r="Q167" s="8">
        <v>40</v>
      </c>
      <c r="R167" s="21" t="s">
        <v>199</v>
      </c>
      <c r="S167" s="8" t="s">
        <v>209</v>
      </c>
      <c r="T167" s="43">
        <f t="shared" si="33"/>
        <v>125400</v>
      </c>
      <c r="U167" s="44">
        <f t="shared" si="41"/>
        <v>12540</v>
      </c>
      <c r="V167" s="44">
        <f t="shared" si="35"/>
        <v>112860</v>
      </c>
      <c r="W167" s="45">
        <f t="shared" si="42"/>
        <v>25080</v>
      </c>
      <c r="X167" s="45">
        <f t="shared" si="37"/>
        <v>100320</v>
      </c>
      <c r="Y167" s="46">
        <f t="shared" si="43"/>
        <v>75240</v>
      </c>
      <c r="Z167" s="46">
        <f t="shared" si="39"/>
        <v>50160</v>
      </c>
      <c r="AA167" s="25" t="s">
        <v>3</v>
      </c>
      <c r="AB167" s="25" t="s">
        <v>102</v>
      </c>
      <c r="AC167" s="25" t="s">
        <v>304</v>
      </c>
      <c r="AD167" s="25" t="s">
        <v>280</v>
      </c>
      <c r="AE167" s="8" t="s">
        <v>425</v>
      </c>
      <c r="AF167" s="8" t="s">
        <v>127</v>
      </c>
      <c r="AG167" s="17" t="str">
        <f t="shared" si="44"/>
        <v>200303</v>
      </c>
      <c r="AH167" s="8" t="s">
        <v>357</v>
      </c>
      <c r="AI167" s="8" t="s">
        <v>355</v>
      </c>
      <c r="BK167" s="19" t="s">
        <v>221</v>
      </c>
    </row>
    <row r="168" spans="1:63" ht="33" customHeight="1" x14ac:dyDescent="0.3">
      <c r="G168" s="9"/>
      <c r="H168" s="9"/>
      <c r="L168" s="9"/>
      <c r="M168" s="9"/>
      <c r="N168" s="12"/>
      <c r="O168" s="12"/>
      <c r="P168" s="12"/>
      <c r="Q168" s="12"/>
      <c r="R168" s="12"/>
      <c r="T168" s="33"/>
      <c r="U168" s="33"/>
      <c r="V168" s="33"/>
      <c r="W168" s="33"/>
      <c r="X168" s="33"/>
      <c r="Y168" s="33"/>
      <c r="Z168" s="33"/>
      <c r="AA168" s="15"/>
      <c r="AB168" s="15"/>
      <c r="AC168" s="15"/>
      <c r="AD168" s="15"/>
      <c r="AE168" s="10"/>
      <c r="AF168" s="9"/>
      <c r="AG168" s="18"/>
      <c r="AH168" s="11"/>
      <c r="AI168" s="11"/>
    </row>
    <row r="169" spans="1:63" ht="33" customHeight="1" x14ac:dyDescent="0.3">
      <c r="G169" s="9"/>
      <c r="H169" s="9"/>
      <c r="L169" s="9"/>
      <c r="M169" s="9"/>
      <c r="N169" s="12"/>
      <c r="O169" s="12"/>
      <c r="P169" s="12"/>
      <c r="Q169" s="12"/>
      <c r="R169" s="12"/>
      <c r="T169" s="33"/>
      <c r="U169" s="33"/>
      <c r="V169" s="33"/>
      <c r="W169" s="33"/>
      <c r="X169" s="33"/>
      <c r="Y169" s="33"/>
      <c r="Z169" s="33"/>
      <c r="AA169" s="15"/>
      <c r="AB169" s="15"/>
      <c r="AC169" s="15"/>
      <c r="AD169" s="15"/>
      <c r="AE169" s="10"/>
      <c r="AF169" s="9"/>
      <c r="AG169" s="18"/>
      <c r="AH169" s="11"/>
      <c r="AI169" s="11"/>
    </row>
    <row r="170" spans="1:63" ht="33" customHeight="1" x14ac:dyDescent="0.3">
      <c r="G170" s="9"/>
      <c r="H170" s="9"/>
      <c r="L170" s="9"/>
      <c r="M170" s="9"/>
      <c r="N170" s="12"/>
      <c r="O170" s="12"/>
      <c r="P170" s="12"/>
      <c r="Q170" s="12"/>
      <c r="R170" s="12"/>
      <c r="T170" s="33"/>
      <c r="U170" s="33"/>
      <c r="V170" s="33"/>
      <c r="W170" s="33"/>
      <c r="X170" s="33"/>
      <c r="Y170" s="33"/>
      <c r="Z170" s="33"/>
      <c r="AE170" s="10"/>
      <c r="AF170" s="9"/>
      <c r="AG170" s="18"/>
      <c r="AH170" s="11"/>
      <c r="AI170" s="11"/>
    </row>
    <row r="171" spans="1:63" ht="33" customHeight="1" x14ac:dyDescent="0.3">
      <c r="G171" s="9"/>
      <c r="H171" s="9"/>
      <c r="L171" s="9"/>
      <c r="M171" s="9"/>
      <c r="N171" s="12"/>
      <c r="O171" s="12"/>
      <c r="P171" s="12"/>
      <c r="Q171" s="12"/>
      <c r="R171" s="12"/>
      <c r="T171" s="33"/>
      <c r="U171" s="33"/>
      <c r="V171" s="33"/>
      <c r="W171" s="33"/>
      <c r="X171" s="33"/>
      <c r="Y171" s="33"/>
      <c r="Z171" s="33"/>
      <c r="AE171" s="10"/>
      <c r="AF171" s="9"/>
      <c r="AG171" s="18"/>
      <c r="AH171" s="11"/>
      <c r="AI171" s="11"/>
    </row>
    <row r="172" spans="1:63" ht="33" customHeight="1" x14ac:dyDescent="0.3">
      <c r="G172" s="9"/>
      <c r="H172" s="9"/>
      <c r="L172" s="9"/>
      <c r="M172" s="9"/>
      <c r="N172" s="12"/>
      <c r="O172" s="12"/>
      <c r="P172" s="12"/>
      <c r="Q172" s="12"/>
      <c r="R172" s="12"/>
      <c r="T172" s="33"/>
      <c r="U172" s="33"/>
      <c r="V172" s="33"/>
      <c r="W172" s="33"/>
      <c r="X172" s="33"/>
      <c r="Y172" s="33"/>
      <c r="Z172" s="33"/>
      <c r="AE172" s="10"/>
      <c r="AF172" s="9"/>
      <c r="AG172" s="18"/>
      <c r="AH172" s="11"/>
      <c r="AI172" s="11"/>
    </row>
    <row r="173" spans="1:63" ht="33" customHeight="1" x14ac:dyDescent="0.3">
      <c r="G173" s="9"/>
      <c r="H173" s="9"/>
      <c r="L173" s="9"/>
      <c r="M173" s="9"/>
      <c r="N173" s="12"/>
      <c r="O173" s="12"/>
      <c r="P173" s="12"/>
      <c r="Q173" s="12"/>
      <c r="R173" s="12"/>
      <c r="T173" s="33"/>
      <c r="U173" s="33"/>
      <c r="V173" s="33"/>
      <c r="W173" s="33"/>
      <c r="X173" s="33"/>
      <c r="Y173" s="33"/>
      <c r="Z173" s="33"/>
      <c r="AE173" s="10"/>
      <c r="AF173" s="9"/>
      <c r="AG173" s="18"/>
      <c r="AH173" s="11"/>
      <c r="AI173" s="11"/>
    </row>
    <row r="174" spans="1:63" ht="33" customHeight="1" x14ac:dyDescent="0.3">
      <c r="G174" s="9"/>
      <c r="H174" s="9"/>
      <c r="L174" s="9"/>
      <c r="M174" s="9"/>
      <c r="N174" s="12"/>
      <c r="O174" s="12"/>
      <c r="P174" s="12"/>
      <c r="Q174" s="12"/>
      <c r="R174" s="12"/>
      <c r="T174" s="33"/>
      <c r="U174" s="33"/>
      <c r="V174" s="33"/>
      <c r="W174" s="33"/>
      <c r="X174" s="33"/>
      <c r="Y174" s="33"/>
      <c r="Z174" s="33"/>
      <c r="AE174" s="10"/>
      <c r="AF174" s="9"/>
      <c r="AG174" s="18"/>
      <c r="AH174" s="11"/>
      <c r="AI174" s="11"/>
    </row>
    <row r="175" spans="1:63" ht="33" customHeight="1" x14ac:dyDescent="0.3">
      <c r="G175" s="9"/>
      <c r="H175" s="9"/>
      <c r="L175" s="9"/>
      <c r="M175" s="9"/>
      <c r="N175" s="12"/>
      <c r="O175" s="12"/>
      <c r="P175" s="12"/>
      <c r="Q175" s="12"/>
      <c r="R175" s="12"/>
      <c r="T175" s="33"/>
      <c r="U175" s="33"/>
      <c r="V175" s="33"/>
      <c r="W175" s="33"/>
      <c r="X175" s="33"/>
      <c r="Y175" s="33"/>
      <c r="Z175" s="33"/>
      <c r="AE175" s="10"/>
      <c r="AF175" s="9"/>
      <c r="AG175" s="18"/>
      <c r="AH175" s="11"/>
      <c r="AI175" s="11"/>
    </row>
    <row r="176" spans="1:63" ht="33" customHeight="1" x14ac:dyDescent="0.3">
      <c r="G176" s="9"/>
      <c r="H176" s="9"/>
      <c r="L176" s="9"/>
      <c r="M176" s="9"/>
      <c r="N176" s="12"/>
      <c r="O176" s="12"/>
      <c r="P176" s="12"/>
      <c r="Q176" s="12"/>
      <c r="R176" s="12"/>
      <c r="T176" s="33"/>
      <c r="U176" s="33"/>
      <c r="V176" s="33"/>
      <c r="W176" s="33"/>
      <c r="X176" s="33"/>
      <c r="Y176" s="33"/>
      <c r="Z176" s="33"/>
      <c r="AE176" s="10"/>
      <c r="AF176" s="9"/>
      <c r="AG176" s="18"/>
      <c r="AH176" s="11"/>
      <c r="AI176" s="11"/>
    </row>
    <row r="177" spans="7:35" ht="33" customHeight="1" x14ac:dyDescent="0.3">
      <c r="G177" s="9"/>
      <c r="H177" s="9"/>
      <c r="L177" s="9"/>
      <c r="M177" s="9"/>
      <c r="N177" s="12"/>
      <c r="O177" s="12"/>
      <c r="P177" s="12"/>
      <c r="Q177" s="12"/>
      <c r="R177" s="12"/>
      <c r="T177" s="33"/>
      <c r="U177" s="33"/>
      <c r="V177" s="33"/>
      <c r="W177" s="33"/>
      <c r="X177" s="33"/>
      <c r="Y177" s="33"/>
      <c r="Z177" s="33"/>
      <c r="AE177" s="10"/>
      <c r="AF177" s="9"/>
      <c r="AG177" s="18"/>
      <c r="AH177" s="11"/>
      <c r="AI177" s="11"/>
    </row>
    <row r="178" spans="7:35" ht="33" customHeight="1" x14ac:dyDescent="0.3">
      <c r="G178" s="9"/>
      <c r="H178" s="9"/>
      <c r="L178" s="9"/>
      <c r="M178" s="9"/>
      <c r="N178" s="12"/>
      <c r="O178" s="12"/>
      <c r="P178" s="12"/>
      <c r="Q178" s="12"/>
      <c r="R178" s="12"/>
      <c r="T178" s="33"/>
      <c r="U178" s="33"/>
      <c r="V178" s="33"/>
      <c r="W178" s="33"/>
      <c r="X178" s="33"/>
      <c r="Y178" s="33"/>
      <c r="Z178" s="33"/>
      <c r="AE178" s="10"/>
      <c r="AF178" s="9"/>
      <c r="AG178" s="18"/>
      <c r="AH178" s="11"/>
      <c r="AI178" s="11"/>
    </row>
    <row r="179" spans="7:35" ht="33" customHeight="1" x14ac:dyDescent="0.3">
      <c r="G179" s="9"/>
      <c r="H179" s="9"/>
      <c r="L179" s="9"/>
      <c r="M179" s="9"/>
      <c r="N179" s="12"/>
      <c r="O179" s="12"/>
      <c r="P179" s="12"/>
      <c r="Q179" s="12"/>
      <c r="R179" s="12"/>
      <c r="T179" s="33"/>
      <c r="U179" s="33"/>
      <c r="V179" s="33"/>
      <c r="W179" s="33"/>
      <c r="X179" s="33"/>
      <c r="Y179" s="33"/>
      <c r="Z179" s="33"/>
      <c r="AE179" s="10"/>
      <c r="AF179" s="9"/>
      <c r="AG179" s="18"/>
      <c r="AH179" s="11"/>
      <c r="AI179" s="11"/>
    </row>
    <row r="180" spans="7:35" ht="33" customHeight="1" x14ac:dyDescent="0.3">
      <c r="G180" s="9"/>
      <c r="H180" s="9"/>
      <c r="L180" s="9"/>
      <c r="M180" s="9"/>
      <c r="N180" s="12"/>
      <c r="O180" s="12"/>
      <c r="P180" s="12"/>
      <c r="Q180" s="12"/>
      <c r="R180" s="12"/>
      <c r="T180" s="33"/>
      <c r="U180" s="33"/>
      <c r="V180" s="33"/>
      <c r="W180" s="33"/>
      <c r="X180" s="33"/>
      <c r="Y180" s="33"/>
      <c r="Z180" s="33"/>
      <c r="AE180" s="10"/>
      <c r="AF180" s="9"/>
      <c r="AG180" s="18"/>
      <c r="AH180" s="11"/>
      <c r="AI180" s="11"/>
    </row>
    <row r="181" spans="7:35" ht="33" customHeight="1" x14ac:dyDescent="0.3">
      <c r="G181" s="9"/>
      <c r="H181" s="9"/>
      <c r="L181" s="9"/>
      <c r="M181" s="9"/>
      <c r="N181" s="12"/>
      <c r="O181" s="12"/>
      <c r="P181" s="12"/>
      <c r="Q181" s="12"/>
      <c r="R181" s="12"/>
      <c r="T181" s="33"/>
      <c r="U181" s="33"/>
      <c r="V181" s="33"/>
      <c r="W181" s="33"/>
      <c r="X181" s="33"/>
      <c r="Y181" s="33"/>
      <c r="Z181" s="33"/>
      <c r="AE181" s="10"/>
      <c r="AF181" s="9"/>
      <c r="AG181" s="18"/>
      <c r="AH181" s="11"/>
      <c r="AI181" s="11"/>
    </row>
    <row r="182" spans="7:35" ht="33" customHeight="1" x14ac:dyDescent="0.3">
      <c r="G182" s="9"/>
      <c r="H182" s="9"/>
      <c r="L182" s="9"/>
      <c r="M182" s="9"/>
      <c r="N182" s="12"/>
      <c r="O182" s="12"/>
      <c r="P182" s="12"/>
      <c r="Q182" s="12"/>
      <c r="R182" s="12"/>
      <c r="T182" s="33"/>
      <c r="U182" s="33"/>
      <c r="V182" s="33"/>
      <c r="W182" s="33"/>
      <c r="X182" s="33"/>
      <c r="Y182" s="33"/>
      <c r="Z182" s="33"/>
      <c r="AE182" s="10"/>
      <c r="AF182" s="9"/>
      <c r="AG182" s="18"/>
      <c r="AH182" s="11"/>
      <c r="AI182" s="11"/>
    </row>
    <row r="183" spans="7:35" ht="33" customHeight="1" x14ac:dyDescent="0.3">
      <c r="G183" s="9"/>
      <c r="H183" s="9"/>
      <c r="L183" s="9"/>
      <c r="M183" s="9"/>
      <c r="N183" s="12"/>
      <c r="O183" s="12"/>
      <c r="P183" s="12"/>
      <c r="Q183" s="12"/>
      <c r="R183" s="12"/>
      <c r="T183" s="33"/>
      <c r="U183" s="33"/>
      <c r="V183" s="33"/>
      <c r="W183" s="33"/>
      <c r="X183" s="33"/>
      <c r="Y183" s="33"/>
      <c r="Z183" s="33"/>
      <c r="AE183" s="10"/>
      <c r="AF183" s="9"/>
      <c r="AG183" s="18"/>
      <c r="AH183" s="11"/>
      <c r="AI183" s="11"/>
    </row>
    <row r="184" spans="7:35" ht="33" customHeight="1" x14ac:dyDescent="0.3">
      <c r="G184" s="9"/>
      <c r="H184" s="9"/>
      <c r="L184" s="9"/>
      <c r="M184" s="9"/>
      <c r="N184" s="12"/>
      <c r="O184" s="12"/>
      <c r="P184" s="12"/>
      <c r="Q184" s="12"/>
      <c r="R184" s="12"/>
      <c r="T184" s="33"/>
      <c r="U184" s="33"/>
      <c r="V184" s="33"/>
      <c r="W184" s="33"/>
      <c r="X184" s="33"/>
      <c r="Y184" s="33"/>
      <c r="Z184" s="33"/>
      <c r="AE184" s="10"/>
      <c r="AF184" s="9"/>
      <c r="AG184" s="18"/>
      <c r="AH184" s="11"/>
      <c r="AI184" s="11"/>
    </row>
    <row r="185" spans="7:35" ht="33" customHeight="1" x14ac:dyDescent="0.3">
      <c r="G185" s="9"/>
      <c r="H185" s="9"/>
      <c r="L185" s="9"/>
      <c r="M185" s="9"/>
      <c r="N185" s="12"/>
      <c r="O185" s="12"/>
      <c r="P185" s="12"/>
      <c r="Q185" s="12"/>
      <c r="R185" s="12"/>
      <c r="T185" s="33"/>
      <c r="U185" s="33"/>
      <c r="V185" s="33"/>
      <c r="W185" s="33"/>
      <c r="X185" s="33"/>
      <c r="Y185" s="33"/>
      <c r="Z185" s="33"/>
      <c r="AE185" s="10"/>
      <c r="AF185" s="9"/>
      <c r="AG185" s="18"/>
      <c r="AH185" s="11"/>
      <c r="AI185" s="11"/>
    </row>
    <row r="186" spans="7:35" ht="33" customHeight="1" x14ac:dyDescent="0.3">
      <c r="G186" s="9"/>
      <c r="H186" s="9"/>
      <c r="L186" s="9"/>
      <c r="M186" s="9"/>
      <c r="N186" s="12"/>
      <c r="O186" s="12"/>
      <c r="P186" s="12"/>
      <c r="Q186" s="12"/>
      <c r="R186" s="12"/>
      <c r="T186" s="33"/>
      <c r="U186" s="33"/>
      <c r="V186" s="33"/>
      <c r="W186" s="33"/>
      <c r="X186" s="33"/>
      <c r="Y186" s="33"/>
      <c r="Z186" s="33"/>
      <c r="AE186" s="10"/>
      <c r="AF186" s="9"/>
      <c r="AG186" s="18"/>
      <c r="AH186" s="11"/>
      <c r="AI186" s="11"/>
    </row>
    <row r="187" spans="7:35" ht="33" customHeight="1" x14ac:dyDescent="0.3">
      <c r="G187" s="9"/>
      <c r="H187" s="9"/>
      <c r="L187" s="9"/>
      <c r="M187" s="9"/>
      <c r="N187" s="12"/>
      <c r="O187" s="12"/>
      <c r="P187" s="12"/>
      <c r="Q187" s="12"/>
      <c r="R187" s="12"/>
      <c r="T187" s="33"/>
      <c r="U187" s="33"/>
      <c r="V187" s="33"/>
      <c r="W187" s="33"/>
      <c r="X187" s="33"/>
      <c r="Y187" s="33"/>
      <c r="Z187" s="33"/>
      <c r="AE187" s="10"/>
      <c r="AF187" s="9"/>
      <c r="AG187" s="18"/>
      <c r="AH187" s="11"/>
      <c r="AI187" s="11"/>
    </row>
    <row r="188" spans="7:35" ht="33" customHeight="1" x14ac:dyDescent="0.3">
      <c r="G188" s="9"/>
      <c r="H188" s="9"/>
      <c r="L188" s="9"/>
      <c r="M188" s="9"/>
      <c r="N188" s="12"/>
      <c r="O188" s="12"/>
      <c r="P188" s="12"/>
      <c r="Q188" s="12"/>
      <c r="R188" s="12"/>
      <c r="T188" s="33"/>
      <c r="U188" s="33"/>
      <c r="V188" s="33"/>
      <c r="W188" s="33"/>
      <c r="X188" s="33"/>
      <c r="Y188" s="33"/>
      <c r="Z188" s="33"/>
      <c r="AE188" s="10"/>
      <c r="AF188" s="9"/>
      <c r="AG188" s="18"/>
      <c r="AH188" s="11"/>
      <c r="AI188" s="11"/>
    </row>
    <row r="189" spans="7:35" ht="33" customHeight="1" x14ac:dyDescent="0.3">
      <c r="G189" s="9"/>
      <c r="H189" s="9"/>
      <c r="L189" s="9"/>
      <c r="M189" s="9"/>
      <c r="N189" s="12"/>
      <c r="O189" s="12"/>
      <c r="P189" s="12"/>
      <c r="Q189" s="12"/>
      <c r="R189" s="12"/>
      <c r="T189" s="33"/>
      <c r="U189" s="33"/>
      <c r="V189" s="33"/>
      <c r="W189" s="33"/>
      <c r="X189" s="33"/>
      <c r="Y189" s="33"/>
      <c r="Z189" s="33"/>
      <c r="AE189" s="10"/>
      <c r="AF189" s="9"/>
      <c r="AG189" s="18"/>
      <c r="AH189" s="11"/>
      <c r="AI189" s="11"/>
    </row>
    <row r="190" spans="7:35" ht="33" customHeight="1" x14ac:dyDescent="0.3">
      <c r="G190" s="9"/>
      <c r="H190" s="9"/>
      <c r="L190" s="9"/>
      <c r="M190" s="9"/>
      <c r="N190" s="12"/>
      <c r="O190" s="12"/>
      <c r="P190" s="12"/>
      <c r="Q190" s="12"/>
      <c r="R190" s="12"/>
      <c r="T190" s="33"/>
      <c r="U190" s="33"/>
      <c r="V190" s="33"/>
      <c r="W190" s="33"/>
      <c r="X190" s="33"/>
      <c r="Y190" s="33"/>
      <c r="Z190" s="33"/>
      <c r="AE190" s="10"/>
      <c r="AF190" s="9"/>
      <c r="AG190" s="18"/>
      <c r="AH190" s="11"/>
      <c r="AI190" s="11"/>
    </row>
    <row r="191" spans="7:35" ht="33" customHeight="1" x14ac:dyDescent="0.3">
      <c r="G191" s="9"/>
      <c r="H191" s="9"/>
      <c r="L191" s="9"/>
      <c r="M191" s="9"/>
      <c r="N191" s="12"/>
      <c r="O191" s="12"/>
      <c r="P191" s="12"/>
      <c r="Q191" s="12"/>
      <c r="R191" s="12"/>
      <c r="T191" s="33"/>
      <c r="U191" s="33"/>
      <c r="V191" s="33"/>
      <c r="W191" s="33"/>
      <c r="X191" s="33"/>
      <c r="Y191" s="33"/>
      <c r="Z191" s="33"/>
      <c r="AE191" s="10"/>
      <c r="AF191" s="9"/>
      <c r="AG191" s="18"/>
      <c r="AH191" s="11"/>
      <c r="AI191" s="11"/>
    </row>
    <row r="192" spans="7:35" ht="33" customHeight="1" x14ac:dyDescent="0.3">
      <c r="G192" s="9"/>
      <c r="H192" s="9"/>
      <c r="L192" s="9"/>
      <c r="M192" s="9"/>
      <c r="N192" s="12"/>
      <c r="O192" s="12"/>
      <c r="P192" s="12"/>
      <c r="Q192" s="12"/>
      <c r="R192" s="12"/>
      <c r="T192" s="33"/>
      <c r="U192" s="33"/>
      <c r="V192" s="33"/>
      <c r="W192" s="33"/>
      <c r="X192" s="33"/>
      <c r="Y192" s="33"/>
      <c r="Z192" s="33"/>
      <c r="AE192" s="10"/>
      <c r="AF192" s="9"/>
      <c r="AG192" s="18"/>
      <c r="AH192" s="11"/>
      <c r="AI192" s="11"/>
    </row>
    <row r="193" spans="7:35" ht="33" customHeight="1" x14ac:dyDescent="0.3">
      <c r="G193" s="9"/>
      <c r="H193" s="9"/>
      <c r="L193" s="9"/>
      <c r="M193" s="9"/>
      <c r="N193" s="12"/>
      <c r="O193" s="12"/>
      <c r="P193" s="12"/>
      <c r="Q193" s="12"/>
      <c r="R193" s="12"/>
      <c r="T193" s="33"/>
      <c r="U193" s="33"/>
      <c r="V193" s="33"/>
      <c r="W193" s="33"/>
      <c r="X193" s="33"/>
      <c r="Y193" s="33"/>
      <c r="Z193" s="33"/>
      <c r="AE193" s="10"/>
      <c r="AF193" s="9"/>
      <c r="AG193" s="18"/>
      <c r="AH193" s="11"/>
      <c r="AI193" s="11"/>
    </row>
    <row r="194" spans="7:35" ht="33" customHeight="1" x14ac:dyDescent="0.3">
      <c r="G194" s="9"/>
      <c r="H194" s="9"/>
      <c r="L194" s="9"/>
      <c r="M194" s="9"/>
      <c r="N194" s="12"/>
      <c r="O194" s="12"/>
      <c r="P194" s="12"/>
      <c r="Q194" s="12"/>
      <c r="R194" s="12"/>
      <c r="T194" s="33"/>
      <c r="U194" s="33"/>
      <c r="V194" s="33"/>
      <c r="W194" s="33"/>
      <c r="X194" s="33"/>
      <c r="Y194" s="33"/>
      <c r="Z194" s="33"/>
      <c r="AE194" s="10"/>
      <c r="AF194" s="9"/>
      <c r="AG194" s="18"/>
      <c r="AH194" s="11"/>
      <c r="AI194" s="11"/>
    </row>
    <row r="195" spans="7:35" ht="33" customHeight="1" x14ac:dyDescent="0.3">
      <c r="G195" s="9"/>
      <c r="H195" s="9"/>
      <c r="L195" s="9"/>
      <c r="M195" s="9"/>
      <c r="N195" s="12"/>
      <c r="O195" s="12"/>
      <c r="P195" s="12"/>
      <c r="Q195" s="12"/>
      <c r="R195" s="12"/>
      <c r="T195" s="33"/>
      <c r="U195" s="33"/>
      <c r="V195" s="33"/>
      <c r="W195" s="33"/>
      <c r="X195" s="33"/>
      <c r="Y195" s="33"/>
      <c r="Z195" s="33"/>
      <c r="AE195" s="10"/>
      <c r="AF195" s="9"/>
      <c r="AG195" s="18"/>
      <c r="AH195" s="11"/>
      <c r="AI195" s="11"/>
    </row>
    <row r="196" spans="7:35" ht="33" customHeight="1" x14ac:dyDescent="0.3">
      <c r="G196" s="9"/>
      <c r="H196" s="9"/>
      <c r="L196" s="9"/>
      <c r="M196" s="9"/>
      <c r="N196" s="12"/>
      <c r="O196" s="12"/>
      <c r="P196" s="12"/>
      <c r="Q196" s="12"/>
      <c r="R196" s="12"/>
      <c r="T196" s="33"/>
      <c r="U196" s="33"/>
      <c r="V196" s="33"/>
      <c r="W196" s="33"/>
      <c r="X196" s="33"/>
      <c r="Y196" s="33"/>
      <c r="Z196" s="33"/>
      <c r="AE196" s="10"/>
      <c r="AF196" s="9"/>
      <c r="AG196" s="18"/>
      <c r="AH196" s="11"/>
      <c r="AI196" s="11"/>
    </row>
    <row r="197" spans="7:35" ht="33" customHeight="1" x14ac:dyDescent="0.3">
      <c r="G197" s="9"/>
      <c r="H197" s="9"/>
      <c r="L197" s="9"/>
      <c r="M197" s="9"/>
      <c r="N197" s="12"/>
      <c r="O197" s="12"/>
      <c r="P197" s="12"/>
      <c r="Q197" s="12"/>
      <c r="R197" s="12"/>
      <c r="T197" s="33"/>
      <c r="U197" s="33"/>
      <c r="V197" s="33"/>
      <c r="W197" s="33"/>
      <c r="X197" s="33"/>
      <c r="Y197" s="33"/>
      <c r="Z197" s="33"/>
      <c r="AE197" s="10"/>
      <c r="AF197" s="9"/>
      <c r="AG197" s="18"/>
      <c r="AH197" s="11"/>
      <c r="AI197" s="11"/>
    </row>
    <row r="198" spans="7:35" ht="33" customHeight="1" x14ac:dyDescent="0.3">
      <c r="L198" s="9"/>
      <c r="M198" s="9"/>
      <c r="N198" s="12"/>
      <c r="O198" s="12"/>
      <c r="P198" s="12"/>
      <c r="Q198" s="12"/>
      <c r="R198" s="12"/>
      <c r="T198" s="33"/>
      <c r="U198" s="33"/>
      <c r="V198" s="33"/>
      <c r="W198" s="33"/>
      <c r="X198" s="33"/>
      <c r="Y198" s="33"/>
      <c r="Z198" s="33"/>
      <c r="AF198" s="9"/>
      <c r="AG198" s="18"/>
      <c r="AH198" s="11"/>
      <c r="AI198" s="11"/>
    </row>
    <row r="199" spans="7:35" ht="33" customHeight="1" x14ac:dyDescent="0.3">
      <c r="L199" s="9"/>
      <c r="M199" s="9"/>
      <c r="N199" s="12"/>
      <c r="O199" s="12"/>
      <c r="P199" s="12"/>
      <c r="Q199" s="12"/>
      <c r="R199" s="12"/>
      <c r="T199" s="33"/>
      <c r="U199" s="33"/>
      <c r="V199" s="33"/>
      <c r="W199" s="33"/>
      <c r="X199" s="33"/>
      <c r="Y199" s="33"/>
      <c r="Z199" s="33"/>
      <c r="AF199" s="9"/>
      <c r="AG199" s="18"/>
      <c r="AH199" s="11"/>
      <c r="AI199" s="11"/>
    </row>
    <row r="200" spans="7:35" ht="33" customHeight="1" x14ac:dyDescent="0.3">
      <c r="L200" s="9"/>
      <c r="M200" s="9"/>
      <c r="N200" s="12"/>
      <c r="O200" s="12"/>
      <c r="P200" s="12"/>
      <c r="Q200" s="12"/>
      <c r="R200" s="12"/>
      <c r="T200" s="33"/>
      <c r="U200" s="33"/>
      <c r="V200" s="33"/>
      <c r="W200" s="33"/>
      <c r="X200" s="33"/>
      <c r="Y200" s="33"/>
      <c r="Z200" s="33"/>
      <c r="AF200" s="9"/>
      <c r="AG200" s="18"/>
      <c r="AH200" s="11"/>
      <c r="AI200" s="11"/>
    </row>
    <row r="201" spans="7:35" ht="33" customHeight="1" x14ac:dyDescent="0.3">
      <c r="L201" s="9"/>
      <c r="M201" s="9"/>
      <c r="N201" s="12"/>
      <c r="O201" s="12"/>
      <c r="P201" s="12"/>
      <c r="Q201" s="12"/>
      <c r="R201" s="12"/>
      <c r="T201" s="33"/>
      <c r="U201" s="33"/>
      <c r="V201" s="33"/>
      <c r="W201" s="33"/>
      <c r="X201" s="33"/>
      <c r="Y201" s="33"/>
      <c r="Z201" s="33"/>
      <c r="AF201" s="9"/>
      <c r="AG201" s="18"/>
      <c r="AH201" s="11"/>
      <c r="AI201" s="11"/>
    </row>
    <row r="202" spans="7:35" ht="33" customHeight="1" x14ac:dyDescent="0.3">
      <c r="L202" s="9"/>
      <c r="M202" s="9"/>
      <c r="N202" s="12"/>
      <c r="O202" s="12"/>
      <c r="P202" s="12"/>
      <c r="Q202" s="12"/>
      <c r="R202" s="12"/>
      <c r="T202" s="33"/>
      <c r="U202" s="33"/>
      <c r="V202" s="33"/>
      <c r="W202" s="33"/>
      <c r="X202" s="33"/>
      <c r="Y202" s="33"/>
      <c r="Z202" s="33"/>
      <c r="AF202" s="9"/>
      <c r="AG202" s="18"/>
      <c r="AH202" s="11"/>
      <c r="AI202" s="11"/>
    </row>
    <row r="203" spans="7:35" ht="33" customHeight="1" x14ac:dyDescent="0.3">
      <c r="L203" s="9"/>
      <c r="M203" s="9"/>
      <c r="N203" s="12"/>
      <c r="O203" s="12"/>
      <c r="P203" s="12"/>
      <c r="Q203" s="12"/>
      <c r="R203" s="12"/>
      <c r="T203" s="33"/>
      <c r="U203" s="33"/>
      <c r="V203" s="33"/>
      <c r="W203" s="33"/>
      <c r="X203" s="33"/>
      <c r="Y203" s="33"/>
      <c r="Z203" s="33"/>
      <c r="AF203" s="9"/>
      <c r="AG203" s="18"/>
      <c r="AH203" s="11"/>
      <c r="AI203" s="11"/>
    </row>
    <row r="204" spans="7:35" ht="33" customHeight="1" x14ac:dyDescent="0.3">
      <c r="L204" s="9"/>
      <c r="M204" s="9"/>
      <c r="N204" s="12"/>
      <c r="O204" s="12"/>
      <c r="P204" s="12"/>
      <c r="Q204" s="12"/>
      <c r="R204" s="12"/>
      <c r="T204" s="33"/>
      <c r="U204" s="33"/>
      <c r="V204" s="33"/>
      <c r="W204" s="33"/>
      <c r="X204" s="33"/>
      <c r="Y204" s="33"/>
      <c r="Z204" s="33"/>
      <c r="AF204" s="9"/>
      <c r="AG204" s="18"/>
      <c r="AH204" s="11"/>
      <c r="AI204" s="11"/>
    </row>
    <row r="205" spans="7:35" ht="33" customHeight="1" x14ac:dyDescent="0.3">
      <c r="L205" s="9"/>
      <c r="M205" s="9"/>
      <c r="N205" s="12"/>
      <c r="O205" s="12"/>
      <c r="P205" s="12"/>
      <c r="Q205" s="12"/>
      <c r="R205" s="12"/>
      <c r="T205" s="33"/>
      <c r="U205" s="33"/>
      <c r="V205" s="33"/>
      <c r="W205" s="33"/>
      <c r="X205" s="33"/>
      <c r="Y205" s="33"/>
      <c r="Z205" s="33"/>
      <c r="AF205" s="9"/>
      <c r="AG205" s="18"/>
      <c r="AH205" s="11"/>
      <c r="AI205" s="11"/>
    </row>
    <row r="206" spans="7:35" ht="33" customHeight="1" x14ac:dyDescent="0.3">
      <c r="L206" s="9"/>
      <c r="M206" s="9"/>
      <c r="N206" s="12"/>
      <c r="O206" s="12"/>
      <c r="P206" s="12"/>
      <c r="Q206" s="12"/>
      <c r="R206" s="12"/>
      <c r="T206" s="33"/>
      <c r="U206" s="33"/>
      <c r="V206" s="33"/>
      <c r="W206" s="33"/>
      <c r="X206" s="33"/>
      <c r="Y206" s="33"/>
      <c r="Z206" s="33"/>
      <c r="AF206" s="9"/>
      <c r="AG206" s="18"/>
      <c r="AH206" s="11"/>
      <c r="AI206" s="11"/>
    </row>
    <row r="207" spans="7:35" ht="33" customHeight="1" x14ac:dyDescent="0.3">
      <c r="L207" s="9"/>
      <c r="M207" s="9"/>
      <c r="N207" s="12"/>
      <c r="O207" s="12"/>
      <c r="P207" s="12"/>
      <c r="Q207" s="12"/>
      <c r="R207" s="12"/>
      <c r="T207" s="33"/>
      <c r="U207" s="33"/>
      <c r="V207" s="33"/>
      <c r="W207" s="33"/>
      <c r="X207" s="33"/>
      <c r="Y207" s="33"/>
      <c r="Z207" s="33"/>
      <c r="AF207" s="9"/>
      <c r="AG207" s="18"/>
      <c r="AH207" s="11"/>
      <c r="AI207" s="11"/>
    </row>
    <row r="208" spans="7:35" ht="33" customHeight="1" x14ac:dyDescent="0.3">
      <c r="L208" s="9"/>
      <c r="M208" s="9"/>
      <c r="N208" s="12"/>
      <c r="O208" s="12"/>
      <c r="P208" s="12"/>
      <c r="Q208" s="12"/>
      <c r="R208" s="12"/>
      <c r="T208" s="33"/>
      <c r="U208" s="33"/>
      <c r="V208" s="33"/>
      <c r="W208" s="33"/>
      <c r="X208" s="33"/>
      <c r="Y208" s="33"/>
      <c r="Z208" s="33"/>
      <c r="AF208" s="9"/>
      <c r="AG208" s="18"/>
      <c r="AH208" s="11"/>
      <c r="AI208" s="11"/>
    </row>
    <row r="209" spans="12:35" ht="33" customHeight="1" x14ac:dyDescent="0.3">
      <c r="L209" s="9"/>
      <c r="M209" s="9"/>
      <c r="N209" s="12"/>
      <c r="O209" s="12"/>
      <c r="P209" s="12"/>
      <c r="Q209" s="12"/>
      <c r="R209" s="12"/>
      <c r="T209" s="33"/>
      <c r="U209" s="33"/>
      <c r="V209" s="33"/>
      <c r="W209" s="33"/>
      <c r="X209" s="33"/>
      <c r="Y209" s="33"/>
      <c r="Z209" s="33"/>
      <c r="AF209" s="9"/>
      <c r="AG209" s="18"/>
      <c r="AH209" s="11"/>
      <c r="AI209" s="11"/>
    </row>
    <row r="210" spans="12:35" ht="33" customHeight="1" x14ac:dyDescent="0.3">
      <c r="L210" s="9"/>
      <c r="M210" s="9"/>
      <c r="N210" s="12"/>
      <c r="O210" s="12"/>
      <c r="P210" s="12"/>
      <c r="Q210" s="12"/>
      <c r="R210" s="12"/>
      <c r="T210" s="33"/>
      <c r="U210" s="33"/>
      <c r="V210" s="33"/>
      <c r="W210" s="33"/>
      <c r="X210" s="33"/>
      <c r="Y210" s="33"/>
      <c r="Z210" s="33"/>
      <c r="AF210" s="9"/>
      <c r="AG210" s="18"/>
      <c r="AH210" s="11"/>
      <c r="AI210" s="11"/>
    </row>
    <row r="211" spans="12:35" ht="33" customHeight="1" x14ac:dyDescent="0.3">
      <c r="L211" s="9"/>
      <c r="M211" s="9"/>
      <c r="N211" s="12"/>
      <c r="O211" s="12"/>
      <c r="P211" s="12"/>
      <c r="Q211" s="12"/>
      <c r="R211" s="12"/>
      <c r="T211" s="33"/>
      <c r="U211" s="33"/>
      <c r="V211" s="33"/>
      <c r="W211" s="33"/>
      <c r="X211" s="33"/>
      <c r="Y211" s="33"/>
      <c r="Z211" s="33"/>
      <c r="AF211" s="9"/>
      <c r="AG211" s="18"/>
      <c r="AH211" s="11"/>
      <c r="AI211" s="11"/>
    </row>
    <row r="212" spans="12:35" ht="33" customHeight="1" x14ac:dyDescent="0.3">
      <c r="L212" s="9"/>
      <c r="M212" s="9"/>
      <c r="N212" s="12"/>
      <c r="O212" s="12"/>
      <c r="P212" s="12"/>
      <c r="Q212" s="12"/>
      <c r="R212" s="12"/>
      <c r="T212" s="33"/>
      <c r="U212" s="33"/>
      <c r="V212" s="33"/>
      <c r="W212" s="33"/>
      <c r="X212" s="33"/>
      <c r="Y212" s="33"/>
      <c r="Z212" s="33"/>
      <c r="AF212" s="9"/>
      <c r="AG212" s="18"/>
      <c r="AH212" s="11"/>
      <c r="AI212" s="11"/>
    </row>
    <row r="213" spans="12:35" ht="33" customHeight="1" x14ac:dyDescent="0.3">
      <c r="L213" s="9"/>
      <c r="M213" s="9"/>
      <c r="N213" s="12"/>
      <c r="O213" s="12"/>
      <c r="P213" s="12"/>
      <c r="Q213" s="12"/>
      <c r="R213" s="12"/>
      <c r="T213" s="33"/>
      <c r="U213" s="33"/>
      <c r="V213" s="33"/>
      <c r="W213" s="33"/>
      <c r="X213" s="33"/>
      <c r="Y213" s="33"/>
      <c r="Z213" s="33"/>
      <c r="AF213" s="9"/>
      <c r="AG213" s="18"/>
      <c r="AH213" s="11"/>
      <c r="AI213" s="11"/>
    </row>
    <row r="214" spans="12:35" ht="33" customHeight="1" x14ac:dyDescent="0.3">
      <c r="L214" s="9"/>
      <c r="M214" s="9"/>
      <c r="N214" s="12"/>
      <c r="O214" s="12"/>
      <c r="P214" s="12"/>
      <c r="Q214" s="12"/>
      <c r="R214" s="12"/>
      <c r="T214" s="33"/>
      <c r="U214" s="33"/>
      <c r="V214" s="33"/>
      <c r="W214" s="33"/>
      <c r="X214" s="33"/>
      <c r="Y214" s="33"/>
      <c r="Z214" s="33"/>
      <c r="AF214" s="9"/>
      <c r="AG214" s="18"/>
      <c r="AH214" s="11"/>
      <c r="AI214" s="11"/>
    </row>
    <row r="215" spans="12:35" ht="33" customHeight="1" x14ac:dyDescent="0.3">
      <c r="L215" s="9"/>
      <c r="M215" s="9"/>
      <c r="N215" s="12"/>
      <c r="O215" s="12"/>
      <c r="P215" s="12"/>
      <c r="Q215" s="12"/>
      <c r="R215" s="12"/>
      <c r="T215" s="33"/>
      <c r="U215" s="33"/>
      <c r="V215" s="33"/>
      <c r="W215" s="33"/>
      <c r="X215" s="33"/>
      <c r="Y215" s="33"/>
      <c r="Z215" s="33"/>
      <c r="AF215" s="9"/>
      <c r="AG215" s="18"/>
      <c r="AH215" s="11"/>
      <c r="AI215" s="11"/>
    </row>
    <row r="216" spans="12:35" ht="33" customHeight="1" x14ac:dyDescent="0.3">
      <c r="L216" s="9"/>
      <c r="M216" s="9"/>
      <c r="N216" s="12"/>
      <c r="O216" s="12"/>
      <c r="P216" s="12"/>
      <c r="Q216" s="12"/>
      <c r="R216" s="12"/>
      <c r="T216" s="33"/>
      <c r="U216" s="33"/>
      <c r="V216" s="33"/>
      <c r="W216" s="33"/>
      <c r="X216" s="33"/>
      <c r="Y216" s="33"/>
      <c r="Z216" s="33"/>
      <c r="AF216" s="9"/>
      <c r="AG216" s="18"/>
      <c r="AH216" s="11"/>
      <c r="AI216" s="11"/>
    </row>
    <row r="217" spans="12:35" ht="33" customHeight="1" x14ac:dyDescent="0.3">
      <c r="L217" s="9"/>
      <c r="M217" s="9"/>
      <c r="N217" s="12"/>
      <c r="O217" s="12"/>
      <c r="P217" s="12"/>
      <c r="Q217" s="12"/>
      <c r="R217" s="12"/>
      <c r="T217" s="33"/>
      <c r="U217" s="33"/>
      <c r="V217" s="33"/>
      <c r="W217" s="33"/>
      <c r="X217" s="33"/>
      <c r="Y217" s="33"/>
      <c r="Z217" s="33"/>
      <c r="AF217" s="9"/>
      <c r="AG217" s="18"/>
      <c r="AH217" s="11"/>
      <c r="AI217" s="11"/>
    </row>
    <row r="218" spans="12:35" ht="33" customHeight="1" x14ac:dyDescent="0.3">
      <c r="L218" s="9"/>
      <c r="M218" s="9"/>
      <c r="N218" s="12"/>
      <c r="O218" s="12"/>
      <c r="P218" s="12"/>
      <c r="Q218" s="12"/>
      <c r="R218" s="12"/>
      <c r="T218" s="33"/>
      <c r="U218" s="33"/>
      <c r="V218" s="33"/>
      <c r="W218" s="33"/>
      <c r="X218" s="33"/>
      <c r="Y218" s="33"/>
      <c r="Z218" s="33"/>
      <c r="AF218" s="9"/>
      <c r="AG218" s="18"/>
      <c r="AH218" s="11"/>
      <c r="AI218" s="11"/>
    </row>
    <row r="219" spans="12:35" ht="33" customHeight="1" x14ac:dyDescent="0.3">
      <c r="L219" s="9"/>
      <c r="M219" s="9"/>
      <c r="N219" s="12"/>
      <c r="O219" s="12"/>
      <c r="P219" s="12"/>
      <c r="Q219" s="12"/>
      <c r="R219" s="12"/>
      <c r="T219" s="33"/>
      <c r="U219" s="33"/>
      <c r="V219" s="33"/>
      <c r="W219" s="33"/>
      <c r="X219" s="33"/>
      <c r="Y219" s="33"/>
      <c r="Z219" s="33"/>
      <c r="AF219" s="9"/>
      <c r="AG219" s="18"/>
      <c r="AH219" s="11"/>
      <c r="AI219" s="11"/>
    </row>
    <row r="220" spans="12:35" ht="33" customHeight="1" x14ac:dyDescent="0.3">
      <c r="L220" s="9"/>
      <c r="M220" s="9"/>
      <c r="N220" s="12"/>
      <c r="O220" s="12"/>
      <c r="P220" s="12"/>
      <c r="Q220" s="12"/>
      <c r="R220" s="12"/>
      <c r="T220" s="33"/>
      <c r="U220" s="33"/>
      <c r="V220" s="33"/>
      <c r="W220" s="33"/>
      <c r="X220" s="33"/>
      <c r="Y220" s="33"/>
      <c r="Z220" s="33"/>
      <c r="AF220" s="9"/>
      <c r="AG220" s="18"/>
      <c r="AH220" s="11"/>
      <c r="AI220" s="11"/>
    </row>
    <row r="221" spans="12:35" ht="33" customHeight="1" x14ac:dyDescent="0.3">
      <c r="L221" s="9"/>
      <c r="M221" s="9"/>
      <c r="N221" s="12"/>
      <c r="O221" s="12"/>
      <c r="P221" s="12"/>
      <c r="Q221" s="12"/>
      <c r="R221" s="12"/>
      <c r="T221" s="33"/>
      <c r="U221" s="33"/>
      <c r="V221" s="33"/>
      <c r="W221" s="33"/>
      <c r="X221" s="33"/>
      <c r="Y221" s="33"/>
      <c r="Z221" s="33"/>
      <c r="AF221" s="9"/>
      <c r="AG221" s="18"/>
      <c r="AH221" s="11"/>
      <c r="AI221" s="11"/>
    </row>
    <row r="222" spans="12:35" ht="33" customHeight="1" x14ac:dyDescent="0.3">
      <c r="L222" s="9"/>
      <c r="M222" s="9"/>
      <c r="N222" s="12"/>
      <c r="O222" s="12"/>
      <c r="P222" s="12"/>
      <c r="Q222" s="12"/>
      <c r="R222" s="12"/>
      <c r="T222" s="33"/>
      <c r="U222" s="33"/>
      <c r="V222" s="33"/>
      <c r="W222" s="33"/>
      <c r="X222" s="33"/>
      <c r="Y222" s="33"/>
      <c r="Z222" s="33"/>
      <c r="AF222" s="9"/>
      <c r="AG222" s="18"/>
      <c r="AH222" s="11"/>
      <c r="AI222" s="11"/>
    </row>
    <row r="223" spans="12:35" ht="33" customHeight="1" x14ac:dyDescent="0.3">
      <c r="L223" s="9"/>
      <c r="M223" s="9"/>
      <c r="N223" s="12"/>
      <c r="O223" s="12"/>
      <c r="P223" s="12"/>
      <c r="Q223" s="12"/>
      <c r="R223" s="12"/>
      <c r="T223" s="33"/>
      <c r="U223" s="33"/>
      <c r="V223" s="33"/>
      <c r="W223" s="33"/>
      <c r="X223" s="33"/>
      <c r="Y223" s="33"/>
      <c r="Z223" s="33"/>
      <c r="AF223" s="9"/>
      <c r="AG223" s="18"/>
      <c r="AH223" s="11"/>
      <c r="AI223" s="11"/>
    </row>
    <row r="224" spans="12:35" ht="33" customHeight="1" x14ac:dyDescent="0.3">
      <c r="L224" s="9"/>
      <c r="M224" s="9"/>
      <c r="N224" s="12"/>
      <c r="O224" s="12"/>
      <c r="P224" s="12"/>
      <c r="Q224" s="12"/>
      <c r="R224" s="12"/>
      <c r="T224" s="33"/>
      <c r="U224" s="33"/>
      <c r="V224" s="33"/>
      <c r="W224" s="33"/>
      <c r="X224" s="33"/>
      <c r="Y224" s="33"/>
      <c r="Z224" s="33"/>
      <c r="AF224" s="9"/>
      <c r="AG224" s="18"/>
      <c r="AH224" s="11"/>
      <c r="AI224" s="11"/>
    </row>
    <row r="225" spans="12:35" ht="33" customHeight="1" x14ac:dyDescent="0.3">
      <c r="L225" s="9"/>
      <c r="M225" s="9"/>
      <c r="N225" s="12"/>
      <c r="O225" s="12"/>
      <c r="P225" s="12"/>
      <c r="Q225" s="12"/>
      <c r="R225" s="12"/>
      <c r="T225" s="33"/>
      <c r="U225" s="33"/>
      <c r="V225" s="33"/>
      <c r="W225" s="33"/>
      <c r="X225" s="33"/>
      <c r="Y225" s="33"/>
      <c r="Z225" s="33"/>
      <c r="AF225" s="9"/>
      <c r="AG225" s="18"/>
      <c r="AH225" s="11"/>
      <c r="AI225" s="11"/>
    </row>
    <row r="226" spans="12:35" ht="33" customHeight="1" x14ac:dyDescent="0.3">
      <c r="L226" s="9"/>
      <c r="M226" s="9"/>
      <c r="N226" s="12"/>
      <c r="O226" s="12"/>
      <c r="P226" s="12"/>
      <c r="Q226" s="12"/>
      <c r="R226" s="12"/>
      <c r="T226" s="33"/>
      <c r="U226" s="33"/>
      <c r="V226" s="33"/>
      <c r="W226" s="33"/>
      <c r="X226" s="33"/>
      <c r="Y226" s="33"/>
      <c r="Z226" s="33"/>
      <c r="AF226" s="9"/>
      <c r="AG226" s="18"/>
      <c r="AH226" s="11"/>
      <c r="AI226" s="11"/>
    </row>
    <row r="227" spans="12:35" ht="33" customHeight="1" x14ac:dyDescent="0.3">
      <c r="L227" s="9"/>
      <c r="M227" s="9"/>
      <c r="N227" s="12"/>
      <c r="O227" s="12"/>
      <c r="P227" s="12"/>
      <c r="Q227" s="12"/>
      <c r="R227" s="12"/>
      <c r="T227" s="33"/>
      <c r="U227" s="33"/>
      <c r="V227" s="33"/>
      <c r="W227" s="33"/>
      <c r="X227" s="33"/>
      <c r="Y227" s="33"/>
      <c r="Z227" s="33"/>
      <c r="AF227" s="9"/>
      <c r="AG227" s="18"/>
      <c r="AH227" s="11"/>
      <c r="AI227" s="11"/>
    </row>
    <row r="228" spans="12:35" ht="33" customHeight="1" x14ac:dyDescent="0.3">
      <c r="L228" s="9"/>
      <c r="M228" s="9"/>
      <c r="N228" s="12"/>
      <c r="O228" s="12"/>
      <c r="P228" s="12"/>
      <c r="Q228" s="12"/>
      <c r="R228" s="12"/>
      <c r="T228" s="33"/>
      <c r="U228" s="33"/>
      <c r="V228" s="33"/>
      <c r="W228" s="33"/>
      <c r="X228" s="33"/>
      <c r="Y228" s="33"/>
      <c r="Z228" s="33"/>
      <c r="AF228" s="9"/>
      <c r="AG228" s="18"/>
      <c r="AH228" s="11"/>
      <c r="AI228" s="11"/>
    </row>
    <row r="229" spans="12:35" ht="33" customHeight="1" x14ac:dyDescent="0.3">
      <c r="L229" s="9"/>
      <c r="M229" s="9"/>
      <c r="N229" s="12"/>
      <c r="O229" s="12"/>
      <c r="P229" s="12"/>
      <c r="Q229" s="12"/>
      <c r="R229" s="12"/>
      <c r="T229" s="33"/>
      <c r="U229" s="33"/>
      <c r="V229" s="33"/>
      <c r="W229" s="33"/>
      <c r="X229" s="33"/>
      <c r="Y229" s="33"/>
      <c r="Z229" s="33"/>
      <c r="AF229" s="9"/>
      <c r="AG229" s="18"/>
      <c r="AH229" s="11"/>
      <c r="AI229" s="11"/>
    </row>
    <row r="230" spans="12:35" ht="33" customHeight="1" x14ac:dyDescent="0.3">
      <c r="L230" s="9"/>
      <c r="M230" s="9"/>
      <c r="N230" s="12"/>
      <c r="O230" s="12"/>
      <c r="P230" s="12"/>
      <c r="Q230" s="12"/>
      <c r="R230" s="12"/>
      <c r="T230" s="33"/>
      <c r="U230" s="33"/>
      <c r="V230" s="33"/>
      <c r="W230" s="33"/>
      <c r="X230" s="33"/>
      <c r="Y230" s="33"/>
      <c r="Z230" s="33"/>
      <c r="AF230" s="9"/>
      <c r="AG230" s="18"/>
      <c r="AH230" s="11"/>
      <c r="AI230" s="11"/>
    </row>
    <row r="231" spans="12:35" ht="33" customHeight="1" x14ac:dyDescent="0.3">
      <c r="L231" s="9"/>
      <c r="M231" s="9"/>
      <c r="N231" s="12"/>
      <c r="O231" s="12"/>
      <c r="P231" s="12"/>
      <c r="Q231" s="12"/>
      <c r="R231" s="12"/>
      <c r="T231" s="33"/>
      <c r="U231" s="33"/>
      <c r="V231" s="33"/>
      <c r="W231" s="33"/>
      <c r="X231" s="33"/>
      <c r="Y231" s="33"/>
      <c r="Z231" s="33"/>
      <c r="AF231" s="9"/>
      <c r="AG231" s="18"/>
      <c r="AH231" s="11"/>
      <c r="AI231" s="11"/>
    </row>
    <row r="232" spans="12:35" ht="33" customHeight="1" x14ac:dyDescent="0.3">
      <c r="L232" s="9"/>
      <c r="M232" s="9"/>
      <c r="N232" s="12"/>
      <c r="O232" s="12"/>
      <c r="P232" s="12"/>
      <c r="Q232" s="12"/>
      <c r="R232" s="12"/>
      <c r="T232" s="33"/>
      <c r="U232" s="33"/>
      <c r="V232" s="33"/>
      <c r="W232" s="33"/>
      <c r="X232" s="33"/>
      <c r="Y232" s="33"/>
      <c r="Z232" s="33"/>
      <c r="AF232" s="9"/>
      <c r="AG232" s="18"/>
      <c r="AH232" s="11"/>
      <c r="AI232" s="11"/>
    </row>
    <row r="233" spans="12:35" ht="33" customHeight="1" x14ac:dyDescent="0.3">
      <c r="L233" s="9"/>
      <c r="M233" s="9"/>
      <c r="N233" s="12"/>
      <c r="O233" s="12"/>
      <c r="P233" s="12"/>
      <c r="Q233" s="12"/>
      <c r="R233" s="12"/>
      <c r="T233" s="33"/>
      <c r="U233" s="33"/>
      <c r="V233" s="33"/>
      <c r="W233" s="33"/>
      <c r="X233" s="33"/>
      <c r="Y233" s="33"/>
      <c r="Z233" s="33"/>
      <c r="AF233" s="9"/>
      <c r="AG233" s="18"/>
      <c r="AH233" s="11"/>
      <c r="AI233" s="11"/>
    </row>
    <row r="234" spans="12:35" ht="33" customHeight="1" x14ac:dyDescent="0.3">
      <c r="L234" s="9"/>
      <c r="M234" s="9"/>
      <c r="N234" s="12"/>
      <c r="O234" s="12"/>
      <c r="P234" s="12"/>
      <c r="Q234" s="12"/>
      <c r="R234" s="12"/>
      <c r="T234" s="33"/>
      <c r="U234" s="33"/>
      <c r="V234" s="33"/>
      <c r="W234" s="33"/>
      <c r="X234" s="33"/>
      <c r="Y234" s="33"/>
      <c r="Z234" s="33"/>
      <c r="AF234" s="9"/>
      <c r="AG234" s="18"/>
      <c r="AH234" s="11"/>
      <c r="AI234" s="11"/>
    </row>
    <row r="235" spans="12:35" ht="33" customHeight="1" x14ac:dyDescent="0.3">
      <c r="L235" s="9"/>
      <c r="M235" s="9"/>
      <c r="N235" s="12"/>
      <c r="O235" s="12"/>
      <c r="P235" s="12"/>
      <c r="Q235" s="12"/>
      <c r="R235" s="12"/>
      <c r="T235" s="33"/>
      <c r="U235" s="33"/>
      <c r="V235" s="33"/>
      <c r="W235" s="33"/>
      <c r="X235" s="33"/>
      <c r="Y235" s="33"/>
      <c r="Z235" s="33"/>
      <c r="AF235" s="9"/>
      <c r="AG235" s="18"/>
      <c r="AH235" s="11"/>
      <c r="AI235" s="11"/>
    </row>
    <row r="236" spans="12:35" ht="33" customHeight="1" x14ac:dyDescent="0.3">
      <c r="L236" s="9"/>
      <c r="M236" s="9"/>
      <c r="N236" s="12"/>
      <c r="O236" s="12"/>
      <c r="P236" s="12"/>
      <c r="Q236" s="12"/>
      <c r="R236" s="12"/>
      <c r="T236" s="33"/>
      <c r="U236" s="33"/>
      <c r="V236" s="33"/>
      <c r="W236" s="33"/>
      <c r="X236" s="33"/>
      <c r="Y236" s="33"/>
      <c r="Z236" s="33"/>
      <c r="AF236" s="9"/>
      <c r="AG236" s="18"/>
      <c r="AH236" s="11"/>
      <c r="AI236" s="11"/>
    </row>
    <row r="237" spans="12:35" ht="33" customHeight="1" x14ac:dyDescent="0.3">
      <c r="L237" s="9"/>
      <c r="M237" s="9"/>
      <c r="N237" s="12"/>
      <c r="O237" s="12"/>
      <c r="P237" s="12"/>
      <c r="Q237" s="12"/>
      <c r="R237" s="12"/>
      <c r="T237" s="33"/>
      <c r="U237" s="33"/>
      <c r="V237" s="33"/>
      <c r="W237" s="33"/>
      <c r="X237" s="33"/>
      <c r="Y237" s="33"/>
      <c r="Z237" s="33"/>
      <c r="AF237" s="9"/>
      <c r="AG237" s="18"/>
      <c r="AH237" s="11"/>
      <c r="AI237" s="11"/>
    </row>
    <row r="238" spans="12:35" ht="33" customHeight="1" x14ac:dyDescent="0.3">
      <c r="L238" s="9"/>
      <c r="M238" s="9"/>
      <c r="N238" s="12"/>
      <c r="O238" s="12"/>
      <c r="P238" s="12"/>
      <c r="Q238" s="12"/>
      <c r="R238" s="12"/>
      <c r="T238" s="33"/>
      <c r="U238" s="33"/>
      <c r="V238" s="33"/>
      <c r="W238" s="33"/>
      <c r="X238" s="33"/>
      <c r="Y238" s="33"/>
      <c r="Z238" s="33"/>
      <c r="AF238" s="9"/>
      <c r="AG238" s="18"/>
      <c r="AH238" s="11"/>
      <c r="AI238" s="11"/>
    </row>
    <row r="239" spans="12:35" ht="33" customHeight="1" x14ac:dyDescent="0.3">
      <c r="L239" s="9"/>
      <c r="M239" s="9"/>
      <c r="N239" s="12"/>
      <c r="O239" s="12"/>
      <c r="P239" s="12"/>
      <c r="Q239" s="12"/>
      <c r="R239" s="12"/>
      <c r="T239" s="33"/>
      <c r="U239" s="33"/>
      <c r="V239" s="33"/>
      <c r="W239" s="33"/>
      <c r="X239" s="33"/>
      <c r="Y239" s="33"/>
      <c r="Z239" s="33"/>
      <c r="AF239" s="9"/>
      <c r="AG239" s="18"/>
      <c r="AH239" s="11"/>
      <c r="AI239" s="11"/>
    </row>
    <row r="240" spans="12:35" ht="33" customHeight="1" x14ac:dyDescent="0.3">
      <c r="L240" s="9"/>
      <c r="M240" s="9"/>
      <c r="N240" s="12"/>
      <c r="O240" s="12"/>
      <c r="P240" s="12"/>
      <c r="Q240" s="12"/>
      <c r="R240" s="12"/>
      <c r="T240" s="33"/>
      <c r="U240" s="33"/>
      <c r="V240" s="33"/>
      <c r="W240" s="33"/>
      <c r="X240" s="33"/>
      <c r="Y240" s="33"/>
      <c r="Z240" s="33"/>
      <c r="AF240" s="9"/>
      <c r="AG240" s="18"/>
      <c r="AH240" s="11"/>
      <c r="AI240" s="11"/>
    </row>
    <row r="241" spans="12:35" ht="33" customHeight="1" x14ac:dyDescent="0.3">
      <c r="L241" s="9"/>
      <c r="M241" s="9"/>
      <c r="N241" s="12"/>
      <c r="O241" s="12"/>
      <c r="P241" s="12"/>
      <c r="Q241" s="12"/>
      <c r="R241" s="12"/>
      <c r="T241" s="33"/>
      <c r="U241" s="33"/>
      <c r="V241" s="33"/>
      <c r="W241" s="33"/>
      <c r="X241" s="33"/>
      <c r="Y241" s="33"/>
      <c r="Z241" s="33"/>
      <c r="AF241" s="9"/>
      <c r="AG241" s="18"/>
      <c r="AH241" s="11"/>
      <c r="AI241" s="11"/>
    </row>
    <row r="242" spans="12:35" ht="33" customHeight="1" x14ac:dyDescent="0.3">
      <c r="L242" s="9"/>
      <c r="M242" s="9"/>
      <c r="N242" s="12"/>
      <c r="O242" s="12"/>
      <c r="P242" s="12"/>
      <c r="Q242" s="12"/>
      <c r="R242" s="12"/>
      <c r="T242" s="33"/>
      <c r="U242" s="33"/>
      <c r="V242" s="33"/>
      <c r="W242" s="33"/>
      <c r="X242" s="33"/>
      <c r="Y242" s="33"/>
      <c r="Z242" s="33"/>
      <c r="AF242" s="9"/>
      <c r="AG242" s="18"/>
      <c r="AH242" s="11"/>
      <c r="AI242" s="11"/>
    </row>
    <row r="243" spans="12:35" ht="33" customHeight="1" x14ac:dyDescent="0.3">
      <c r="L243" s="9"/>
      <c r="M243" s="9"/>
      <c r="N243" s="12"/>
      <c r="O243" s="12"/>
      <c r="P243" s="12"/>
      <c r="Q243" s="12"/>
      <c r="R243" s="12"/>
      <c r="T243" s="33"/>
      <c r="U243" s="33"/>
      <c r="V243" s="33"/>
      <c r="W243" s="33"/>
      <c r="X243" s="33"/>
      <c r="Y243" s="33"/>
      <c r="Z243" s="33"/>
      <c r="AF243" s="9"/>
      <c r="AG243" s="18"/>
      <c r="AH243" s="11"/>
      <c r="AI243" s="11"/>
    </row>
    <row r="244" spans="12:35" ht="33" customHeight="1" x14ac:dyDescent="0.3">
      <c r="L244" s="9"/>
      <c r="M244" s="9"/>
      <c r="N244" s="12"/>
      <c r="O244" s="12"/>
      <c r="P244" s="12"/>
      <c r="Q244" s="12"/>
      <c r="R244" s="12"/>
      <c r="T244" s="33"/>
      <c r="U244" s="33"/>
      <c r="V244" s="33"/>
      <c r="W244" s="33"/>
      <c r="X244" s="33"/>
      <c r="Y244" s="33"/>
      <c r="Z244" s="33"/>
      <c r="AF244" s="9"/>
      <c r="AG244" s="18"/>
      <c r="AH244" s="11"/>
      <c r="AI244" s="11"/>
    </row>
    <row r="245" spans="12:35" ht="33" customHeight="1" x14ac:dyDescent="0.3">
      <c r="L245" s="9"/>
      <c r="M245" s="9"/>
      <c r="N245" s="12"/>
      <c r="O245" s="12"/>
      <c r="P245" s="12"/>
      <c r="Q245" s="12"/>
      <c r="R245" s="12"/>
      <c r="T245" s="33"/>
      <c r="U245" s="33"/>
      <c r="V245" s="33"/>
      <c r="W245" s="33"/>
      <c r="X245" s="33"/>
      <c r="Y245" s="33"/>
      <c r="Z245" s="33"/>
      <c r="AF245" s="9"/>
      <c r="AG245" s="18"/>
      <c r="AH245" s="11"/>
      <c r="AI245" s="11"/>
    </row>
    <row r="246" spans="12:35" ht="33" customHeight="1" x14ac:dyDescent="0.3">
      <c r="L246" s="9"/>
      <c r="M246" s="9"/>
      <c r="N246" s="12"/>
      <c r="O246" s="12"/>
      <c r="P246" s="12"/>
      <c r="Q246" s="12"/>
      <c r="R246" s="12"/>
      <c r="T246" s="33"/>
      <c r="U246" s="33"/>
      <c r="V246" s="33"/>
      <c r="W246" s="33"/>
      <c r="X246" s="33"/>
      <c r="Y246" s="33"/>
      <c r="Z246" s="33"/>
      <c r="AF246" s="9"/>
      <c r="AG246" s="18"/>
      <c r="AH246" s="11"/>
      <c r="AI246" s="11"/>
    </row>
    <row r="247" spans="12:35" ht="33" customHeight="1" x14ac:dyDescent="0.3">
      <c r="L247" s="9"/>
      <c r="M247" s="9"/>
      <c r="N247" s="12"/>
      <c r="O247" s="12"/>
      <c r="P247" s="12"/>
      <c r="Q247" s="12"/>
      <c r="R247" s="12"/>
      <c r="T247" s="33"/>
      <c r="U247" s="33"/>
      <c r="V247" s="33"/>
      <c r="W247" s="33"/>
      <c r="X247" s="33"/>
      <c r="Y247" s="33"/>
      <c r="Z247" s="33"/>
      <c r="AF247" s="9"/>
      <c r="AG247" s="18"/>
      <c r="AH247" s="11"/>
      <c r="AI247" s="11"/>
    </row>
    <row r="248" spans="12:35" ht="33" customHeight="1" x14ac:dyDescent="0.3">
      <c r="L248" s="9"/>
      <c r="M248" s="9"/>
      <c r="N248" s="12"/>
      <c r="O248" s="12"/>
      <c r="P248" s="12"/>
      <c r="Q248" s="12"/>
      <c r="R248" s="12"/>
      <c r="T248" s="33"/>
      <c r="U248" s="33"/>
      <c r="V248" s="33"/>
      <c r="W248" s="33"/>
      <c r="X248" s="33"/>
      <c r="Y248" s="33"/>
      <c r="Z248" s="33"/>
      <c r="AF248" s="9"/>
      <c r="AG248" s="18"/>
      <c r="AH248" s="11"/>
      <c r="AI248" s="11"/>
    </row>
    <row r="249" spans="12:35" ht="33" customHeight="1" x14ac:dyDescent="0.3">
      <c r="L249" s="9"/>
      <c r="M249" s="9"/>
      <c r="N249" s="12"/>
      <c r="O249" s="12"/>
      <c r="P249" s="12"/>
      <c r="Q249" s="12"/>
      <c r="R249" s="12"/>
      <c r="T249" s="33"/>
      <c r="U249" s="33"/>
      <c r="V249" s="33"/>
      <c r="W249" s="33"/>
      <c r="X249" s="33"/>
      <c r="Y249" s="33"/>
      <c r="Z249" s="33"/>
      <c r="AF249" s="9"/>
      <c r="AG249" s="18"/>
      <c r="AH249" s="11"/>
      <c r="AI249" s="11"/>
    </row>
    <row r="250" spans="12:35" ht="33" customHeight="1" x14ac:dyDescent="0.3">
      <c r="L250" s="9"/>
      <c r="M250" s="9"/>
      <c r="N250" s="12"/>
      <c r="O250" s="12"/>
      <c r="P250" s="12"/>
      <c r="Q250" s="12"/>
      <c r="R250" s="12"/>
      <c r="T250" s="33"/>
      <c r="U250" s="33"/>
      <c r="V250" s="33"/>
      <c r="W250" s="33"/>
      <c r="X250" s="33"/>
      <c r="Y250" s="33"/>
      <c r="Z250" s="33"/>
      <c r="AF250" s="9"/>
      <c r="AG250" s="18"/>
      <c r="AH250" s="11"/>
      <c r="AI250" s="11"/>
    </row>
    <row r="251" spans="12:35" ht="33" customHeight="1" x14ac:dyDescent="0.3">
      <c r="L251" s="9"/>
      <c r="M251" s="9"/>
      <c r="N251" s="12"/>
      <c r="O251" s="12"/>
      <c r="P251" s="12"/>
      <c r="Q251" s="12"/>
      <c r="R251" s="12"/>
      <c r="T251" s="33"/>
      <c r="U251" s="33"/>
      <c r="V251" s="33"/>
      <c r="W251" s="33"/>
      <c r="X251" s="33"/>
      <c r="Y251" s="33"/>
      <c r="Z251" s="33"/>
      <c r="AF251" s="9"/>
      <c r="AG251" s="18"/>
      <c r="AH251" s="11"/>
      <c r="AI251" s="11"/>
    </row>
    <row r="252" spans="12:35" ht="33" customHeight="1" x14ac:dyDescent="0.3">
      <c r="L252" s="9"/>
      <c r="M252" s="9"/>
      <c r="N252" s="12"/>
      <c r="O252" s="12"/>
      <c r="P252" s="12"/>
      <c r="Q252" s="12"/>
      <c r="R252" s="12"/>
      <c r="T252" s="33"/>
      <c r="U252" s="33"/>
      <c r="V252" s="33"/>
      <c r="W252" s="33"/>
      <c r="X252" s="33"/>
      <c r="Y252" s="33"/>
      <c r="Z252" s="33"/>
      <c r="AF252" s="9"/>
      <c r="AG252" s="18"/>
      <c r="AH252" s="11"/>
      <c r="AI252" s="11"/>
    </row>
    <row r="253" spans="12:35" ht="33" customHeight="1" x14ac:dyDescent="0.3">
      <c r="L253" s="9"/>
      <c r="M253" s="9"/>
      <c r="N253" s="12"/>
      <c r="O253" s="12"/>
      <c r="P253" s="12"/>
      <c r="Q253" s="12"/>
      <c r="R253" s="12"/>
      <c r="T253" s="33"/>
      <c r="U253" s="33"/>
      <c r="V253" s="33"/>
      <c r="W253" s="33"/>
      <c r="X253" s="33"/>
      <c r="Y253" s="33"/>
      <c r="Z253" s="33"/>
      <c r="AF253" s="9"/>
      <c r="AG253" s="18"/>
      <c r="AH253" s="11"/>
      <c r="AI253" s="11"/>
    </row>
    <row r="254" spans="12:35" ht="33" customHeight="1" x14ac:dyDescent="0.3">
      <c r="L254" s="9"/>
      <c r="M254" s="9"/>
      <c r="N254" s="12"/>
      <c r="O254" s="12"/>
      <c r="P254" s="12"/>
      <c r="Q254" s="12"/>
      <c r="R254" s="12"/>
      <c r="T254" s="33"/>
      <c r="U254" s="33"/>
      <c r="V254" s="33"/>
      <c r="W254" s="33"/>
      <c r="X254" s="33"/>
      <c r="Y254" s="33"/>
      <c r="Z254" s="33"/>
      <c r="AF254" s="9"/>
      <c r="AG254" s="18"/>
      <c r="AH254" s="11"/>
      <c r="AI254" s="11"/>
    </row>
    <row r="255" spans="12:35" ht="33" customHeight="1" x14ac:dyDescent="0.3">
      <c r="L255" s="9"/>
      <c r="M255" s="9"/>
      <c r="N255" s="12"/>
      <c r="O255" s="12"/>
      <c r="P255" s="12"/>
      <c r="Q255" s="12"/>
      <c r="R255" s="12"/>
      <c r="T255" s="33"/>
      <c r="U255" s="33"/>
      <c r="V255" s="33"/>
      <c r="W255" s="33"/>
      <c r="X255" s="33"/>
      <c r="Y255" s="33"/>
      <c r="Z255" s="33"/>
      <c r="AF255" s="9"/>
      <c r="AG255" s="18"/>
      <c r="AH255" s="11"/>
      <c r="AI255" s="11"/>
    </row>
    <row r="256" spans="12:35" ht="33" customHeight="1" x14ac:dyDescent="0.3">
      <c r="L256" s="9"/>
      <c r="M256" s="9"/>
      <c r="N256" s="12"/>
      <c r="O256" s="12"/>
      <c r="P256" s="12"/>
      <c r="Q256" s="12"/>
      <c r="R256" s="12"/>
      <c r="T256" s="33"/>
      <c r="U256" s="33"/>
      <c r="V256" s="33"/>
      <c r="W256" s="33"/>
      <c r="X256" s="33"/>
      <c r="Y256" s="33"/>
      <c r="Z256" s="33"/>
      <c r="AF256" s="9"/>
      <c r="AG256" s="18"/>
      <c r="AH256" s="11"/>
      <c r="AI256" s="11"/>
    </row>
    <row r="257" spans="12:35" ht="33" customHeight="1" x14ac:dyDescent="0.3">
      <c r="L257" s="9"/>
      <c r="M257" s="9"/>
      <c r="N257" s="12"/>
      <c r="O257" s="12"/>
      <c r="P257" s="12"/>
      <c r="Q257" s="12"/>
      <c r="R257" s="12"/>
      <c r="T257" s="33"/>
      <c r="U257" s="33"/>
      <c r="V257" s="33"/>
      <c r="W257" s="33"/>
      <c r="X257" s="33"/>
      <c r="Y257" s="33"/>
      <c r="Z257" s="33"/>
      <c r="AF257" s="9"/>
      <c r="AG257" s="18"/>
      <c r="AH257" s="11"/>
      <c r="AI257" s="11"/>
    </row>
    <row r="258" spans="12:35" ht="33" customHeight="1" x14ac:dyDescent="0.3">
      <c r="L258" s="9"/>
      <c r="M258" s="9"/>
      <c r="N258" s="12"/>
      <c r="O258" s="12"/>
      <c r="P258" s="12"/>
      <c r="Q258" s="12"/>
      <c r="R258" s="12"/>
      <c r="T258" s="33"/>
      <c r="U258" s="33"/>
      <c r="V258" s="33"/>
      <c r="W258" s="33"/>
      <c r="X258" s="33"/>
      <c r="Y258" s="33"/>
      <c r="Z258" s="33"/>
      <c r="AF258" s="9"/>
      <c r="AG258" s="18"/>
      <c r="AH258" s="11"/>
      <c r="AI258" s="11"/>
    </row>
    <row r="259" spans="12:35" ht="33" customHeight="1" x14ac:dyDescent="0.3">
      <c r="L259" s="9"/>
      <c r="M259" s="9"/>
      <c r="N259" s="12"/>
      <c r="O259" s="12"/>
      <c r="P259" s="12"/>
      <c r="Q259" s="12"/>
      <c r="R259" s="12"/>
      <c r="T259" s="33"/>
      <c r="U259" s="33"/>
      <c r="V259" s="33"/>
      <c r="W259" s="33"/>
      <c r="X259" s="33"/>
      <c r="Y259" s="33"/>
      <c r="Z259" s="33"/>
      <c r="AF259" s="9"/>
      <c r="AG259" s="18"/>
      <c r="AH259" s="11"/>
      <c r="AI259" s="11"/>
    </row>
    <row r="260" spans="12:35" ht="33" customHeight="1" x14ac:dyDescent="0.3">
      <c r="L260" s="9"/>
      <c r="M260" s="9"/>
      <c r="N260" s="12"/>
      <c r="O260" s="12"/>
      <c r="P260" s="12"/>
      <c r="Q260" s="12"/>
      <c r="R260" s="12"/>
      <c r="T260" s="33"/>
      <c r="U260" s="33"/>
      <c r="V260" s="33"/>
      <c r="W260" s="33"/>
      <c r="X260" s="33"/>
      <c r="Y260" s="33"/>
      <c r="Z260" s="33"/>
      <c r="AF260" s="9"/>
      <c r="AG260" s="18"/>
      <c r="AH260" s="11"/>
      <c r="AI260" s="11"/>
    </row>
    <row r="261" spans="12:35" ht="33" customHeight="1" x14ac:dyDescent="0.3">
      <c r="L261" s="9"/>
      <c r="M261" s="9"/>
      <c r="N261" s="12"/>
      <c r="O261" s="12"/>
      <c r="P261" s="12"/>
      <c r="Q261" s="12"/>
      <c r="R261" s="12"/>
      <c r="T261" s="33"/>
      <c r="U261" s="33"/>
      <c r="V261" s="33"/>
      <c r="W261" s="33"/>
      <c r="X261" s="33"/>
      <c r="Y261" s="33"/>
      <c r="Z261" s="33"/>
      <c r="AF261" s="9"/>
      <c r="AG261" s="18"/>
      <c r="AH261" s="11"/>
      <c r="AI261" s="11"/>
    </row>
    <row r="262" spans="12:35" ht="33" customHeight="1" x14ac:dyDescent="0.3">
      <c r="L262" s="9"/>
      <c r="M262" s="9"/>
      <c r="N262" s="12"/>
      <c r="O262" s="12"/>
      <c r="P262" s="12"/>
      <c r="Q262" s="12"/>
      <c r="R262" s="12"/>
      <c r="T262" s="33"/>
      <c r="U262" s="33"/>
      <c r="V262" s="33"/>
      <c r="W262" s="33"/>
      <c r="X262" s="33"/>
      <c r="Y262" s="33"/>
      <c r="Z262" s="33"/>
      <c r="AF262" s="9"/>
      <c r="AG262" s="18"/>
      <c r="AH262" s="11"/>
      <c r="AI262" s="11"/>
    </row>
    <row r="263" spans="12:35" ht="33" customHeight="1" x14ac:dyDescent="0.3">
      <c r="L263" s="9"/>
      <c r="M263" s="9"/>
      <c r="N263" s="12"/>
      <c r="O263" s="12"/>
      <c r="P263" s="12"/>
      <c r="Q263" s="12"/>
      <c r="R263" s="12"/>
      <c r="T263" s="33"/>
      <c r="U263" s="33"/>
      <c r="V263" s="33"/>
      <c r="W263" s="33"/>
      <c r="X263" s="33"/>
      <c r="Y263" s="33"/>
      <c r="Z263" s="33"/>
      <c r="AF263" s="9"/>
      <c r="AG263" s="18"/>
      <c r="AH263" s="11"/>
      <c r="AI263" s="11"/>
    </row>
    <row r="264" spans="12:35" ht="33" customHeight="1" x14ac:dyDescent="0.3">
      <c r="L264" s="9"/>
      <c r="M264" s="9"/>
      <c r="N264" s="12"/>
      <c r="O264" s="12"/>
      <c r="P264" s="12"/>
      <c r="Q264" s="12"/>
      <c r="R264" s="12"/>
      <c r="T264" s="33"/>
      <c r="U264" s="33"/>
      <c r="V264" s="33"/>
      <c r="W264" s="33"/>
      <c r="X264" s="33"/>
      <c r="Y264" s="33"/>
      <c r="Z264" s="33"/>
      <c r="AF264" s="9"/>
      <c r="AG264" s="18"/>
      <c r="AH264" s="11"/>
      <c r="AI264" s="11"/>
    </row>
    <row r="265" spans="12:35" ht="33" customHeight="1" x14ac:dyDescent="0.3">
      <c r="L265" s="9"/>
      <c r="M265" s="9"/>
      <c r="N265" s="12"/>
      <c r="O265" s="12"/>
      <c r="P265" s="12"/>
      <c r="Q265" s="12"/>
      <c r="R265" s="12"/>
      <c r="T265" s="33"/>
      <c r="U265" s="33"/>
      <c r="V265" s="33"/>
      <c r="W265" s="33"/>
      <c r="X265" s="33"/>
      <c r="Y265" s="33"/>
      <c r="Z265" s="33"/>
      <c r="AF265" s="9"/>
      <c r="AG265" s="18"/>
      <c r="AH265" s="11"/>
      <c r="AI265" s="11"/>
    </row>
    <row r="266" spans="12:35" ht="33" customHeight="1" x14ac:dyDescent="0.3">
      <c r="L266" s="9"/>
      <c r="M266" s="9"/>
      <c r="N266" s="12"/>
      <c r="O266" s="12"/>
      <c r="P266" s="12"/>
      <c r="Q266" s="12"/>
      <c r="R266" s="12"/>
      <c r="T266" s="33"/>
      <c r="U266" s="33"/>
      <c r="V266" s="33"/>
      <c r="W266" s="33"/>
      <c r="X266" s="33"/>
      <c r="Y266" s="33"/>
      <c r="Z266" s="33"/>
      <c r="AF266" s="9"/>
      <c r="AG266" s="18"/>
      <c r="AH266" s="11"/>
      <c r="AI266" s="11"/>
    </row>
    <row r="267" spans="12:35" ht="33" customHeight="1" x14ac:dyDescent="0.3">
      <c r="L267" s="9"/>
      <c r="M267" s="9"/>
      <c r="N267" s="12"/>
      <c r="O267" s="12"/>
      <c r="P267" s="12"/>
      <c r="Q267" s="12"/>
      <c r="R267" s="12"/>
      <c r="T267" s="33"/>
      <c r="U267" s="33"/>
      <c r="V267" s="33"/>
      <c r="W267" s="33"/>
      <c r="X267" s="33"/>
      <c r="Y267" s="33"/>
      <c r="Z267" s="33"/>
      <c r="AF267" s="9"/>
      <c r="AG267" s="18"/>
      <c r="AH267" s="11"/>
      <c r="AI267" s="11"/>
    </row>
  </sheetData>
  <sheetProtection formatCells="0" formatColumns="0" formatRows="0" insertColumns="0" insertRows="0" insertHyperlinks="0" deleteColumns="0" deleteRows="0" sort="0" autoFilter="0" pivotTables="0"/>
  <autoFilter ref="A3:BK3">
    <sortState ref="A6:BK167">
      <sortCondition ref="A3"/>
    </sortState>
  </autoFilter>
  <mergeCells count="47">
    <mergeCell ref="I1:J1"/>
    <mergeCell ref="A1:A3"/>
    <mergeCell ref="B1:E1"/>
    <mergeCell ref="F1:F3"/>
    <mergeCell ref="G1:G3"/>
    <mergeCell ref="H1:H3"/>
    <mergeCell ref="AA1:AA3"/>
    <mergeCell ref="Y2:Z2"/>
    <mergeCell ref="K1:K3"/>
    <mergeCell ref="L1:L3"/>
    <mergeCell ref="M1:M3"/>
    <mergeCell ref="N1:N3"/>
    <mergeCell ref="O1:O3"/>
    <mergeCell ref="P1:P3"/>
    <mergeCell ref="Q1:Q3"/>
    <mergeCell ref="R1:R3"/>
    <mergeCell ref="S1:S3"/>
    <mergeCell ref="T1:Z1"/>
    <mergeCell ref="AO2:AQ2"/>
    <mergeCell ref="AR2:AW2"/>
    <mergeCell ref="AZ2:BG2"/>
    <mergeCell ref="BH2:BI2"/>
    <mergeCell ref="AB1:AB3"/>
    <mergeCell ref="AC1:AC3"/>
    <mergeCell ref="AD1:AD3"/>
    <mergeCell ref="AE1:AG1"/>
    <mergeCell ref="AH1:AH3"/>
    <mergeCell ref="AI1:AI3"/>
    <mergeCell ref="AE2:AE3"/>
    <mergeCell ref="AF2:AF3"/>
    <mergeCell ref="AG2:AG3"/>
    <mergeCell ref="BJ1:BJ3"/>
    <mergeCell ref="B2:B3"/>
    <mergeCell ref="C2:C3"/>
    <mergeCell ref="D2:D3"/>
    <mergeCell ref="E2:E3"/>
    <mergeCell ref="I2:I3"/>
    <mergeCell ref="J2:J3"/>
    <mergeCell ref="T2:T3"/>
    <mergeCell ref="U2:V2"/>
    <mergeCell ref="W2:X2"/>
    <mergeCell ref="AJ1:AJ3"/>
    <mergeCell ref="AK1:AK3"/>
    <mergeCell ref="AL1:AL3"/>
    <mergeCell ref="AM1:AM3"/>
    <mergeCell ref="AN1:AN3"/>
    <mergeCell ref="AO1:BI1"/>
  </mergeCells>
  <phoneticPr fontId="7" type="noConversion"/>
  <conditionalFormatting sqref="J13">
    <cfRule type="duplicateValues" dxfId="52" priority="3"/>
  </conditionalFormatting>
  <conditionalFormatting sqref="J14:J55">
    <cfRule type="duplicateValues" dxfId="51" priority="51"/>
  </conditionalFormatting>
  <conditionalFormatting sqref="J59:J65">
    <cfRule type="duplicateValues" dxfId="50" priority="46"/>
  </conditionalFormatting>
  <conditionalFormatting sqref="J66">
    <cfRule type="duplicateValues" dxfId="49" priority="7"/>
  </conditionalFormatting>
  <conditionalFormatting sqref="J100">
    <cfRule type="duplicateValues" dxfId="48" priority="11"/>
  </conditionalFormatting>
  <conditionalFormatting sqref="J101:J136 J67:J99 J1:J3 J57">
    <cfRule type="duplicateValues" dxfId="47" priority="52"/>
  </conditionalFormatting>
  <conditionalFormatting sqref="Q137:R142 Q143:Q144 R143:R146">
    <cfRule type="cellIs" dxfId="46" priority="15" operator="equal">
      <formula>"60점"</formula>
    </cfRule>
  </conditionalFormatting>
  <conditionalFormatting sqref="R149">
    <cfRule type="cellIs" dxfId="45" priority="14" operator="equal">
      <formula>"60점"</formula>
    </cfRule>
  </conditionalFormatting>
  <conditionalFormatting sqref="R160:R167">
    <cfRule type="cellIs" dxfId="44" priority="13" operator="equal">
      <formula>"60점"</formula>
    </cfRule>
  </conditionalFormatting>
  <conditionalFormatting sqref="AA166:AB166">
    <cfRule type="containsText" dxfId="43" priority="16" operator="containsText" text="Y">
      <formula>NOT(ISERROR(SEARCH("Y",AA166)))</formula>
    </cfRule>
    <cfRule type="containsText" dxfId="42" priority="17" operator="containsText" text="유">
      <formula>NOT(ISERROR(SEARCH("유",AA166)))</formula>
    </cfRule>
  </conditionalFormatting>
  <conditionalFormatting sqref="J4:J12">
    <cfRule type="duplicateValues" dxfId="41" priority="58"/>
  </conditionalFormatting>
  <conditionalFormatting sqref="J56">
    <cfRule type="duplicateValues" dxfId="40" priority="2"/>
  </conditionalFormatting>
  <conditionalFormatting sqref="J58">
    <cfRule type="duplicateValues" dxfId="39" priority="1"/>
  </conditionalFormatting>
  <pageMargins left="0.69999998807907104" right="0.69999998807907104" top="0.75" bottom="0.75" header="0.30000001192092896" footer="0.30000001192092896"/>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67"/>
  <sheetViews>
    <sheetView zoomScale="70" zoomScaleNormal="70" zoomScaleSheetLayoutView="75" workbookViewId="0">
      <pane ySplit="3" topLeftCell="A120" activePane="bottomLeft" state="frozen"/>
      <selection activeCell="K42" sqref="K42"/>
      <selection pane="bottomLeft" activeCell="D124" sqref="D124"/>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66.25" style="7" bestFit="1" customWidth="1"/>
    <col min="12" max="12" width="5.25" style="7" bestFit="1" customWidth="1"/>
    <col min="13" max="13" width="6" style="7" hidden="1" customWidth="1"/>
    <col min="14" max="18" width="5.25" style="14" hidden="1" customWidth="1"/>
    <col min="19" max="19" width="5.375" style="7" hidden="1" customWidth="1"/>
    <col min="20" max="20" width="9.25" style="34" hidden="1" customWidth="1"/>
    <col min="21" max="26" width="10.75" style="34" hidden="1" customWidth="1"/>
    <col min="27" max="30" width="8.5" style="7" hidden="1" customWidth="1"/>
    <col min="31" max="31" width="12.125" style="7" hidden="1" customWidth="1"/>
    <col min="32" max="32" width="32" style="7" hidden="1" customWidth="1"/>
    <col min="33" max="33" width="8.5" style="19" hidden="1" customWidth="1"/>
    <col min="34" max="34" width="36" style="13" hidden="1" customWidth="1"/>
    <col min="35" max="35" width="14.625" style="13" hidden="1" customWidth="1"/>
    <col min="36" max="36" width="6.875" style="7" hidden="1" customWidth="1"/>
    <col min="37" max="37" width="5.25" style="7" hidden="1" customWidth="1"/>
    <col min="38" max="38" width="6.875" style="7" hidden="1" customWidth="1"/>
    <col min="39" max="39" width="5.625" style="7" hidden="1" customWidth="1"/>
    <col min="40" max="40" width="9.375" style="7" hidden="1" customWidth="1"/>
    <col min="41" max="46" width="5.25" style="7" hidden="1" customWidth="1"/>
    <col min="47" max="47" width="3.75" style="7" hidden="1" customWidth="1"/>
    <col min="48" max="48" width="5.25" style="7" hidden="1" customWidth="1"/>
    <col min="49" max="49" width="3.75" style="7" hidden="1" customWidth="1"/>
    <col min="50" max="52" width="5.25" style="7" hidden="1" customWidth="1"/>
    <col min="53" max="53" width="7.5" style="7" hidden="1" customWidth="1"/>
    <col min="54" max="54" width="5.25" style="7" hidden="1" customWidth="1"/>
    <col min="55" max="55" width="7.5" style="7" hidden="1" customWidth="1"/>
    <col min="56" max="56" width="5.25" style="7" hidden="1" customWidth="1"/>
    <col min="57" max="57" width="7.5" style="7" hidden="1" customWidth="1"/>
    <col min="58" max="58" width="5.25" style="7" hidden="1" customWidth="1"/>
    <col min="59" max="59" width="7.5" style="7" hidden="1" customWidth="1"/>
    <col min="60" max="60" width="5.25" style="7" hidden="1" customWidth="1"/>
    <col min="61" max="61" width="7.5" style="7" hidden="1" customWidth="1"/>
    <col min="62" max="62" width="7" style="7" hidden="1" customWidth="1"/>
    <col min="63" max="63" width="0" style="19" hidden="1" customWidth="1"/>
    <col min="64" max="64" width="13.125" style="114" customWidth="1"/>
    <col min="65" max="65" width="13.125" style="7" customWidth="1"/>
    <col min="66" max="66" width="38" style="19" bestFit="1" customWidth="1"/>
    <col min="67" max="16384" width="9" style="7"/>
  </cols>
  <sheetData>
    <row r="1" spans="1:66" s="42" customFormat="1" ht="33" customHeight="1" x14ac:dyDescent="0.3">
      <c r="A1" s="135" t="s">
        <v>189</v>
      </c>
      <c r="B1" s="134" t="s">
        <v>403</v>
      </c>
      <c r="C1" s="134"/>
      <c r="D1" s="134"/>
      <c r="E1" s="134"/>
      <c r="F1" s="134" t="s">
        <v>403</v>
      </c>
      <c r="G1" s="134" t="s">
        <v>409</v>
      </c>
      <c r="H1" s="134" t="s">
        <v>212</v>
      </c>
      <c r="I1" s="134" t="s">
        <v>408</v>
      </c>
      <c r="J1" s="134"/>
      <c r="K1" s="134" t="s">
        <v>170</v>
      </c>
      <c r="L1" s="134" t="s">
        <v>172</v>
      </c>
      <c r="M1" s="134" t="s">
        <v>396</v>
      </c>
      <c r="N1" s="137" t="s">
        <v>394</v>
      </c>
      <c r="O1" s="137" t="s">
        <v>404</v>
      </c>
      <c r="P1" s="137" t="s">
        <v>424</v>
      </c>
      <c r="Q1" s="138" t="s">
        <v>470</v>
      </c>
      <c r="R1" s="138" t="s">
        <v>471</v>
      </c>
      <c r="S1" s="134" t="s">
        <v>466</v>
      </c>
      <c r="T1" s="141" t="s">
        <v>176</v>
      </c>
      <c r="U1" s="141"/>
      <c r="V1" s="141"/>
      <c r="W1" s="141"/>
      <c r="X1" s="141"/>
      <c r="Y1" s="141"/>
      <c r="Z1" s="141"/>
      <c r="AA1" s="134" t="s">
        <v>406</v>
      </c>
      <c r="AB1" s="134" t="s">
        <v>393</v>
      </c>
      <c r="AC1" s="134" t="s">
        <v>407</v>
      </c>
      <c r="AD1" s="134" t="s">
        <v>282</v>
      </c>
      <c r="AE1" s="134" t="s">
        <v>289</v>
      </c>
      <c r="AF1" s="134"/>
      <c r="AG1" s="134"/>
      <c r="AH1" s="134" t="s">
        <v>254</v>
      </c>
      <c r="AI1" s="145" t="s">
        <v>276</v>
      </c>
      <c r="AJ1" s="161" t="s">
        <v>168</v>
      </c>
      <c r="AK1" s="162" t="s">
        <v>410</v>
      </c>
      <c r="AL1" s="162" t="s">
        <v>399</v>
      </c>
      <c r="AM1" s="162" t="s">
        <v>169</v>
      </c>
      <c r="AN1" s="162" t="s">
        <v>288</v>
      </c>
      <c r="AO1" s="162" t="s">
        <v>174</v>
      </c>
      <c r="AP1" s="162"/>
      <c r="AQ1" s="162"/>
      <c r="AR1" s="162"/>
      <c r="AS1" s="162"/>
      <c r="AT1" s="162"/>
      <c r="AU1" s="162"/>
      <c r="AV1" s="162"/>
      <c r="AW1" s="162"/>
      <c r="AX1" s="162"/>
      <c r="AY1" s="162"/>
      <c r="AZ1" s="162"/>
      <c r="BA1" s="162"/>
      <c r="BB1" s="162"/>
      <c r="BC1" s="162"/>
      <c r="BD1" s="162"/>
      <c r="BE1" s="162"/>
      <c r="BF1" s="162"/>
      <c r="BG1" s="162"/>
      <c r="BH1" s="162"/>
      <c r="BI1" s="162"/>
      <c r="BJ1" s="162" t="s">
        <v>177</v>
      </c>
      <c r="BL1" s="112"/>
    </row>
    <row r="2" spans="1:66" s="42" customFormat="1" ht="33" customHeight="1" x14ac:dyDescent="0.3">
      <c r="A2" s="135"/>
      <c r="B2" s="135" t="s">
        <v>222</v>
      </c>
      <c r="C2" s="134" t="s">
        <v>173</v>
      </c>
      <c r="D2" s="134" t="s">
        <v>216</v>
      </c>
      <c r="E2" s="134" t="s">
        <v>171</v>
      </c>
      <c r="F2" s="134"/>
      <c r="G2" s="134"/>
      <c r="H2" s="134"/>
      <c r="I2" s="134" t="s">
        <v>195</v>
      </c>
      <c r="J2" s="134" t="s">
        <v>188</v>
      </c>
      <c r="K2" s="134"/>
      <c r="L2" s="134"/>
      <c r="M2" s="134"/>
      <c r="N2" s="137"/>
      <c r="O2" s="137"/>
      <c r="P2" s="137"/>
      <c r="Q2" s="139"/>
      <c r="R2" s="139"/>
      <c r="S2" s="134"/>
      <c r="T2" s="141" t="s">
        <v>281</v>
      </c>
      <c r="U2" s="151" t="s">
        <v>395</v>
      </c>
      <c r="V2" s="151"/>
      <c r="W2" s="152" t="s">
        <v>178</v>
      </c>
      <c r="X2" s="152"/>
      <c r="Y2" s="136" t="s">
        <v>175</v>
      </c>
      <c r="Z2" s="136"/>
      <c r="AA2" s="134"/>
      <c r="AB2" s="134"/>
      <c r="AC2" s="134"/>
      <c r="AD2" s="134"/>
      <c r="AE2" s="134" t="s">
        <v>392</v>
      </c>
      <c r="AF2" s="134" t="s">
        <v>490</v>
      </c>
      <c r="AG2" s="134" t="s">
        <v>491</v>
      </c>
      <c r="AH2" s="134"/>
      <c r="AI2" s="146"/>
      <c r="AJ2" s="144"/>
      <c r="AK2" s="163"/>
      <c r="AL2" s="163"/>
      <c r="AM2" s="163"/>
      <c r="AN2" s="163"/>
      <c r="AO2" s="163" t="s">
        <v>397</v>
      </c>
      <c r="AP2" s="163"/>
      <c r="AQ2" s="163"/>
      <c r="AR2" s="163" t="s">
        <v>398</v>
      </c>
      <c r="AS2" s="163"/>
      <c r="AT2" s="163"/>
      <c r="AU2" s="163"/>
      <c r="AV2" s="163"/>
      <c r="AW2" s="163"/>
      <c r="AX2" s="107"/>
      <c r="AY2" s="107"/>
      <c r="AZ2" s="163" t="s">
        <v>401</v>
      </c>
      <c r="BA2" s="163"/>
      <c r="BB2" s="163"/>
      <c r="BC2" s="163"/>
      <c r="BD2" s="163"/>
      <c r="BE2" s="163"/>
      <c r="BF2" s="163"/>
      <c r="BG2" s="163"/>
      <c r="BH2" s="163" t="s">
        <v>203</v>
      </c>
      <c r="BI2" s="163"/>
      <c r="BJ2" s="163"/>
      <c r="BL2" s="112"/>
    </row>
    <row r="3" spans="1:66" s="42" customFormat="1" ht="33" customHeight="1" x14ac:dyDescent="0.3">
      <c r="A3" s="135"/>
      <c r="B3" s="135"/>
      <c r="C3" s="134"/>
      <c r="D3" s="134"/>
      <c r="E3" s="134"/>
      <c r="F3" s="134"/>
      <c r="G3" s="134"/>
      <c r="H3" s="134"/>
      <c r="I3" s="134"/>
      <c r="J3" s="134"/>
      <c r="K3" s="134"/>
      <c r="L3" s="134"/>
      <c r="M3" s="134"/>
      <c r="N3" s="137"/>
      <c r="O3" s="137"/>
      <c r="P3" s="137"/>
      <c r="Q3" s="140"/>
      <c r="R3" s="140"/>
      <c r="S3" s="134"/>
      <c r="T3" s="141"/>
      <c r="U3" s="109" t="s">
        <v>210</v>
      </c>
      <c r="V3" s="109" t="s">
        <v>204</v>
      </c>
      <c r="W3" s="110" t="s">
        <v>210</v>
      </c>
      <c r="X3" s="110" t="s">
        <v>204</v>
      </c>
      <c r="Y3" s="106" t="s">
        <v>210</v>
      </c>
      <c r="Z3" s="106" t="s">
        <v>204</v>
      </c>
      <c r="AA3" s="134"/>
      <c r="AB3" s="134"/>
      <c r="AC3" s="134"/>
      <c r="AD3" s="134"/>
      <c r="AE3" s="134"/>
      <c r="AF3" s="134"/>
      <c r="AG3" s="134"/>
      <c r="AH3" s="134"/>
      <c r="AI3" s="147"/>
      <c r="AJ3" s="165"/>
      <c r="AK3" s="164"/>
      <c r="AL3" s="164"/>
      <c r="AM3" s="164"/>
      <c r="AN3" s="164"/>
      <c r="AO3" s="108" t="s">
        <v>187</v>
      </c>
      <c r="AP3" s="108" t="s">
        <v>186</v>
      </c>
      <c r="AQ3" s="108" t="s">
        <v>203</v>
      </c>
      <c r="AR3" s="108" t="s">
        <v>402</v>
      </c>
      <c r="AS3" s="108" t="s">
        <v>405</v>
      </c>
      <c r="AT3" s="108" t="s">
        <v>179</v>
      </c>
      <c r="AU3" s="108" t="s">
        <v>193</v>
      </c>
      <c r="AV3" s="108" t="s">
        <v>194</v>
      </c>
      <c r="AW3" s="108" t="s">
        <v>193</v>
      </c>
      <c r="AX3" s="108" t="s">
        <v>402</v>
      </c>
      <c r="AY3" s="108" t="s">
        <v>405</v>
      </c>
      <c r="AZ3" s="108" t="s">
        <v>194</v>
      </c>
      <c r="BA3" s="108" t="s">
        <v>400</v>
      </c>
      <c r="BB3" s="108" t="s">
        <v>183</v>
      </c>
      <c r="BC3" s="108" t="s">
        <v>400</v>
      </c>
      <c r="BD3" s="108" t="s">
        <v>190</v>
      </c>
      <c r="BE3" s="108" t="s">
        <v>400</v>
      </c>
      <c r="BF3" s="108" t="s">
        <v>179</v>
      </c>
      <c r="BG3" s="108" t="s">
        <v>400</v>
      </c>
      <c r="BH3" s="108" t="s">
        <v>203</v>
      </c>
      <c r="BI3" s="108" t="s">
        <v>400</v>
      </c>
      <c r="BJ3" s="164"/>
      <c r="BL3" s="112" t="s">
        <v>2220</v>
      </c>
      <c r="BM3" s="42" t="s">
        <v>2221</v>
      </c>
      <c r="BN3" s="42" t="s">
        <v>732</v>
      </c>
    </row>
    <row r="4" spans="1:66" s="42" customFormat="1" ht="33" customHeight="1" x14ac:dyDescent="0.3">
      <c r="A4" s="48">
        <v>1</v>
      </c>
      <c r="B4" s="28" t="s">
        <v>211</v>
      </c>
      <c r="C4" s="77" t="s">
        <v>223</v>
      </c>
      <c r="D4" s="85" t="s">
        <v>1730</v>
      </c>
      <c r="E4" s="85" t="s">
        <v>488</v>
      </c>
      <c r="F4" s="20" t="s">
        <v>1396</v>
      </c>
      <c r="G4" s="21" t="s">
        <v>1938</v>
      </c>
      <c r="H4" s="21"/>
      <c r="I4" s="20" t="s">
        <v>1920</v>
      </c>
      <c r="J4" s="21" t="s">
        <v>1981</v>
      </c>
      <c r="K4" s="113" t="s">
        <v>1917</v>
      </c>
      <c r="L4" s="65" t="s">
        <v>1918</v>
      </c>
      <c r="M4" s="17">
        <f>VLOOKUP(AG4,'조정계수 2025.02.01'!A:C,3,0)</f>
        <v>0.8</v>
      </c>
      <c r="N4" s="50">
        <v>20</v>
      </c>
      <c r="O4" s="50">
        <v>1</v>
      </c>
      <c r="P4" s="50">
        <v>21</v>
      </c>
      <c r="Q4" s="51">
        <v>60</v>
      </c>
      <c r="R4" s="51" t="s">
        <v>575</v>
      </c>
      <c r="S4" s="65" t="s">
        <v>735</v>
      </c>
      <c r="T4" s="43">
        <f t="shared" ref="T4:T35" si="0">IF(L4="A",6160,IF(L4="B",4180,IF(L4="C",2970,0)))*P4</f>
        <v>87780</v>
      </c>
      <c r="U4" s="44">
        <f t="shared" ref="U4:U35" si="1">T4-V4</f>
        <v>24579</v>
      </c>
      <c r="V4" s="44">
        <f t="shared" ref="V4:V35" si="2">ROUNDDOWN(IF(L4="A",6160,IF(L4="B",4180,IF(L4="C",2970,0)))*P4*M4*IF(F4="직무법정",0.5,IF(F4="외국어과정",0.5,0.9)),0)</f>
        <v>63201</v>
      </c>
      <c r="W4" s="45">
        <f t="shared" ref="W4:W35" si="3">T4-X4</f>
        <v>31601</v>
      </c>
      <c r="X4" s="45">
        <f t="shared" ref="X4:X35" si="4">ROUNDDOWN(IF(L4="A",6160,IF(L4="B",4180,IF(L4="C",2970,0)))*P4*M4*IF(F4="직무법정",0.4,IF(F4="외국어과정",0.4,0.8)),0)</f>
        <v>56179</v>
      </c>
      <c r="Y4" s="46">
        <f t="shared" ref="Y4:Y35" si="5">T4-Z4</f>
        <v>59691</v>
      </c>
      <c r="Z4" s="46">
        <f t="shared" ref="Z4:Z35" si="6">ROUNDDOWN(IF(L4="A",6160,IF(L4="B",4180,IF(L4="C",2970,0)))*P4*M4*IF(F4="직무법정",0.2,IF(F4="외국어과정",0.2,0.4)),0)</f>
        <v>28089</v>
      </c>
      <c r="AA4" s="21" t="s">
        <v>2104</v>
      </c>
      <c r="AB4" s="21" t="s">
        <v>1967</v>
      </c>
      <c r="AC4" s="21" t="s">
        <v>1966</v>
      </c>
      <c r="AD4" s="91" t="s">
        <v>1968</v>
      </c>
      <c r="AE4" s="54" t="s">
        <v>426</v>
      </c>
      <c r="AF4" s="65" t="s">
        <v>1929</v>
      </c>
      <c r="AG4" s="17" t="str">
        <f t="shared" ref="AG4:AG35" si="7">LEFT(AF4,6)</f>
        <v>200107</v>
      </c>
      <c r="AH4" s="54" t="s">
        <v>1430</v>
      </c>
      <c r="AI4" s="93">
        <v>46749</v>
      </c>
      <c r="BL4" s="112">
        <v>3000</v>
      </c>
      <c r="BM4" s="42">
        <f t="shared" ref="BM4:BM35" si="8">BL4/500</f>
        <v>6</v>
      </c>
      <c r="BN4" s="42" t="s">
        <v>2228</v>
      </c>
    </row>
    <row r="5" spans="1:66" s="42" customFormat="1" ht="33" customHeight="1" x14ac:dyDescent="0.3">
      <c r="A5" s="48">
        <v>2</v>
      </c>
      <c r="B5" s="28" t="s">
        <v>211</v>
      </c>
      <c r="C5" s="77" t="s">
        <v>223</v>
      </c>
      <c r="D5" s="85" t="s">
        <v>441</v>
      </c>
      <c r="E5" s="85" t="s">
        <v>455</v>
      </c>
      <c r="F5" s="20" t="s">
        <v>1396</v>
      </c>
      <c r="G5" s="21" t="s">
        <v>1938</v>
      </c>
      <c r="H5" s="21"/>
      <c r="I5" s="20" t="s">
        <v>1921</v>
      </c>
      <c r="J5" s="21" t="s">
        <v>1982</v>
      </c>
      <c r="K5" s="73" t="s">
        <v>1915</v>
      </c>
      <c r="L5" s="65" t="s">
        <v>1918</v>
      </c>
      <c r="M5" s="17">
        <f>VLOOKUP(AG5,'조정계수 2025.02.01'!A:C,3,0)</f>
        <v>0.9</v>
      </c>
      <c r="N5" s="50">
        <v>20</v>
      </c>
      <c r="O5" s="50">
        <v>1</v>
      </c>
      <c r="P5" s="50">
        <v>21</v>
      </c>
      <c r="Q5" s="51">
        <v>60</v>
      </c>
      <c r="R5" s="51" t="s">
        <v>575</v>
      </c>
      <c r="S5" s="65" t="s">
        <v>735</v>
      </c>
      <c r="T5" s="43">
        <f t="shared" si="0"/>
        <v>87780</v>
      </c>
      <c r="U5" s="44">
        <f t="shared" si="1"/>
        <v>16679</v>
      </c>
      <c r="V5" s="44">
        <f t="shared" si="2"/>
        <v>71101</v>
      </c>
      <c r="W5" s="45">
        <f t="shared" si="3"/>
        <v>24579</v>
      </c>
      <c r="X5" s="45">
        <f t="shared" si="4"/>
        <v>63201</v>
      </c>
      <c r="Y5" s="46">
        <f t="shared" si="5"/>
        <v>56180</v>
      </c>
      <c r="Z5" s="46">
        <f t="shared" si="6"/>
        <v>31600</v>
      </c>
      <c r="AA5" s="21" t="s">
        <v>2105</v>
      </c>
      <c r="AB5" s="21" t="s">
        <v>1970</v>
      </c>
      <c r="AC5" s="21" t="s">
        <v>1969</v>
      </c>
      <c r="AD5" s="91" t="s">
        <v>1971</v>
      </c>
      <c r="AE5" s="54" t="s">
        <v>426</v>
      </c>
      <c r="AF5" s="94" t="s">
        <v>1930</v>
      </c>
      <c r="AG5" s="17" t="str">
        <f t="shared" si="7"/>
        <v>060102</v>
      </c>
      <c r="AH5" s="54" t="s">
        <v>1088</v>
      </c>
      <c r="AI5" s="93">
        <v>46749</v>
      </c>
      <c r="BL5" s="112">
        <v>3000</v>
      </c>
      <c r="BM5" s="42">
        <f t="shared" si="8"/>
        <v>6</v>
      </c>
      <c r="BN5" s="42" t="s">
        <v>2227</v>
      </c>
    </row>
    <row r="6" spans="1:66" s="42" customFormat="1" ht="33" customHeight="1" x14ac:dyDescent="0.3">
      <c r="A6" s="48">
        <v>3</v>
      </c>
      <c r="B6" s="28" t="s">
        <v>211</v>
      </c>
      <c r="C6" s="77" t="s">
        <v>223</v>
      </c>
      <c r="D6" s="85" t="s">
        <v>1730</v>
      </c>
      <c r="E6" s="85" t="s">
        <v>488</v>
      </c>
      <c r="F6" s="20" t="s">
        <v>1396</v>
      </c>
      <c r="G6" s="21" t="s">
        <v>1938</v>
      </c>
      <c r="H6" s="67" t="s">
        <v>215</v>
      </c>
      <c r="I6" s="20" t="s">
        <v>1922</v>
      </c>
      <c r="J6" s="21" t="s">
        <v>1983</v>
      </c>
      <c r="K6" s="73" t="s">
        <v>1944</v>
      </c>
      <c r="L6" s="65" t="s">
        <v>1919</v>
      </c>
      <c r="M6" s="17">
        <v>1</v>
      </c>
      <c r="N6" s="50">
        <v>20</v>
      </c>
      <c r="O6" s="50">
        <v>1</v>
      </c>
      <c r="P6" s="50">
        <v>21</v>
      </c>
      <c r="Q6" s="51">
        <v>60</v>
      </c>
      <c r="R6" s="51" t="s">
        <v>575</v>
      </c>
      <c r="S6" s="65" t="s">
        <v>735</v>
      </c>
      <c r="T6" s="43">
        <f t="shared" si="0"/>
        <v>129360</v>
      </c>
      <c r="U6" s="44">
        <f t="shared" si="1"/>
        <v>12936</v>
      </c>
      <c r="V6" s="44">
        <f t="shared" si="2"/>
        <v>116424</v>
      </c>
      <c r="W6" s="45">
        <f t="shared" si="3"/>
        <v>25872</v>
      </c>
      <c r="X6" s="45">
        <f t="shared" si="4"/>
        <v>103488</v>
      </c>
      <c r="Y6" s="46">
        <f t="shared" si="5"/>
        <v>77616</v>
      </c>
      <c r="Z6" s="46">
        <f t="shared" si="6"/>
        <v>51744</v>
      </c>
      <c r="AA6" s="21" t="s">
        <v>2110</v>
      </c>
      <c r="AB6" s="21" t="s">
        <v>1973</v>
      </c>
      <c r="AC6" s="21" t="s">
        <v>1972</v>
      </c>
      <c r="AD6" s="91" t="s">
        <v>1974</v>
      </c>
      <c r="AE6" s="54" t="s">
        <v>426</v>
      </c>
      <c r="AF6" s="94" t="s">
        <v>1931</v>
      </c>
      <c r="AG6" s="17" t="str">
        <f t="shared" si="7"/>
        <v>200107</v>
      </c>
      <c r="AH6" s="54" t="s">
        <v>1430</v>
      </c>
      <c r="AI6" s="93">
        <v>46749</v>
      </c>
      <c r="BL6" s="112">
        <v>3000</v>
      </c>
      <c r="BM6" s="42">
        <f t="shared" si="8"/>
        <v>6</v>
      </c>
      <c r="BN6" s="42" t="s">
        <v>2222</v>
      </c>
    </row>
    <row r="7" spans="1:66" s="42" customFormat="1" ht="33" customHeight="1" x14ac:dyDescent="0.3">
      <c r="A7" s="48">
        <v>4</v>
      </c>
      <c r="B7" s="28" t="s">
        <v>211</v>
      </c>
      <c r="C7" s="77" t="s">
        <v>223</v>
      </c>
      <c r="D7" s="85" t="s">
        <v>1398</v>
      </c>
      <c r="E7" s="85" t="s">
        <v>482</v>
      </c>
      <c r="F7" s="20" t="s">
        <v>1396</v>
      </c>
      <c r="G7" s="21" t="s">
        <v>1938</v>
      </c>
      <c r="H7" s="67" t="s">
        <v>215</v>
      </c>
      <c r="I7" s="20" t="s">
        <v>1923</v>
      </c>
      <c r="J7" s="21" t="s">
        <v>1984</v>
      </c>
      <c r="K7" s="73" t="s">
        <v>1916</v>
      </c>
      <c r="L7" s="65" t="s">
        <v>1919</v>
      </c>
      <c r="M7" s="17">
        <v>1</v>
      </c>
      <c r="N7" s="50">
        <v>20</v>
      </c>
      <c r="O7" s="50">
        <v>1</v>
      </c>
      <c r="P7" s="50">
        <v>21</v>
      </c>
      <c r="Q7" s="51">
        <v>60</v>
      </c>
      <c r="R7" s="51" t="s">
        <v>575</v>
      </c>
      <c r="S7" s="65" t="s">
        <v>735</v>
      </c>
      <c r="T7" s="43">
        <f t="shared" si="0"/>
        <v>129360</v>
      </c>
      <c r="U7" s="44">
        <f t="shared" si="1"/>
        <v>12936</v>
      </c>
      <c r="V7" s="44">
        <f t="shared" si="2"/>
        <v>116424</v>
      </c>
      <c r="W7" s="45">
        <f t="shared" si="3"/>
        <v>25872</v>
      </c>
      <c r="X7" s="45">
        <f t="shared" si="4"/>
        <v>103488</v>
      </c>
      <c r="Y7" s="46">
        <f t="shared" si="5"/>
        <v>77616</v>
      </c>
      <c r="Z7" s="46">
        <f t="shared" si="6"/>
        <v>51744</v>
      </c>
      <c r="AA7" s="21" t="s">
        <v>2111</v>
      </c>
      <c r="AB7" s="21" t="s">
        <v>1976</v>
      </c>
      <c r="AC7" s="21" t="s">
        <v>1975</v>
      </c>
      <c r="AD7" s="91" t="s">
        <v>1977</v>
      </c>
      <c r="AE7" s="54" t="s">
        <v>426</v>
      </c>
      <c r="AF7" s="94" t="s">
        <v>1932</v>
      </c>
      <c r="AG7" s="17" t="str">
        <f t="shared" si="7"/>
        <v>100302</v>
      </c>
      <c r="AH7" s="54" t="s">
        <v>1059</v>
      </c>
      <c r="AI7" s="93">
        <v>46749</v>
      </c>
      <c r="BL7" s="112">
        <v>3000</v>
      </c>
      <c r="BM7" s="42">
        <f t="shared" si="8"/>
        <v>6</v>
      </c>
      <c r="BN7" s="42" t="s">
        <v>2223</v>
      </c>
    </row>
    <row r="8" spans="1:66" s="42" customFormat="1" ht="33" customHeight="1" x14ac:dyDescent="0.3">
      <c r="A8" s="48">
        <v>5</v>
      </c>
      <c r="B8" s="28" t="s">
        <v>211</v>
      </c>
      <c r="C8" s="77" t="s">
        <v>223</v>
      </c>
      <c r="D8" s="85" t="s">
        <v>437</v>
      </c>
      <c r="E8" s="85" t="s">
        <v>214</v>
      </c>
      <c r="F8" s="20" t="s">
        <v>1396</v>
      </c>
      <c r="G8" s="21" t="s">
        <v>1938</v>
      </c>
      <c r="H8" s="21"/>
      <c r="I8" s="20" t="s">
        <v>1924</v>
      </c>
      <c r="J8" s="21" t="s">
        <v>1985</v>
      </c>
      <c r="K8" s="73" t="s">
        <v>1945</v>
      </c>
      <c r="L8" s="65" t="s">
        <v>1918</v>
      </c>
      <c r="M8" s="17">
        <f>VLOOKUP(AG8,'조정계수 2025.02.01'!A:C,3,0)</f>
        <v>0.9</v>
      </c>
      <c r="N8" s="50">
        <v>19</v>
      </c>
      <c r="O8" s="50">
        <v>1</v>
      </c>
      <c r="P8" s="50">
        <v>20</v>
      </c>
      <c r="Q8" s="51">
        <v>60</v>
      </c>
      <c r="R8" s="51" t="s">
        <v>575</v>
      </c>
      <c r="S8" s="65" t="s">
        <v>735</v>
      </c>
      <c r="T8" s="43">
        <f t="shared" si="0"/>
        <v>83600</v>
      </c>
      <c r="U8" s="44">
        <f t="shared" si="1"/>
        <v>15884</v>
      </c>
      <c r="V8" s="44">
        <f t="shared" si="2"/>
        <v>67716</v>
      </c>
      <c r="W8" s="45">
        <f t="shared" si="3"/>
        <v>23408</v>
      </c>
      <c r="X8" s="45">
        <f t="shared" si="4"/>
        <v>60192</v>
      </c>
      <c r="Y8" s="46">
        <f t="shared" si="5"/>
        <v>53504</v>
      </c>
      <c r="Z8" s="46">
        <f t="shared" si="6"/>
        <v>30096</v>
      </c>
      <c r="AA8" s="21" t="s">
        <v>2108</v>
      </c>
      <c r="AB8" s="21" t="s">
        <v>1979</v>
      </c>
      <c r="AC8" s="21" t="s">
        <v>1978</v>
      </c>
      <c r="AD8" s="91" t="s">
        <v>1980</v>
      </c>
      <c r="AE8" s="54" t="s">
        <v>426</v>
      </c>
      <c r="AF8" s="94" t="s">
        <v>1933</v>
      </c>
      <c r="AG8" s="17" t="str">
        <f t="shared" si="7"/>
        <v>050101</v>
      </c>
      <c r="AH8" s="54" t="s">
        <v>1939</v>
      </c>
      <c r="AI8" s="93">
        <v>46749</v>
      </c>
      <c r="BL8" s="112">
        <v>2500</v>
      </c>
      <c r="BM8" s="42">
        <f t="shared" si="8"/>
        <v>5</v>
      </c>
      <c r="BN8" s="42" t="s">
        <v>2229</v>
      </c>
    </row>
    <row r="9" spans="1:66" s="42" customFormat="1" ht="33" customHeight="1" x14ac:dyDescent="0.3">
      <c r="A9" s="48">
        <v>6</v>
      </c>
      <c r="B9" s="28" t="s">
        <v>211</v>
      </c>
      <c r="C9" s="77" t="s">
        <v>223</v>
      </c>
      <c r="D9" s="85" t="s">
        <v>441</v>
      </c>
      <c r="E9" s="85" t="s">
        <v>1947</v>
      </c>
      <c r="F9" s="20" t="s">
        <v>1397</v>
      </c>
      <c r="G9" s="21" t="s">
        <v>1938</v>
      </c>
      <c r="H9" s="21"/>
      <c r="I9" s="20" t="s">
        <v>1925</v>
      </c>
      <c r="J9" s="21" t="s">
        <v>1986</v>
      </c>
      <c r="K9" s="73" t="s">
        <v>1946</v>
      </c>
      <c r="L9" s="65" t="s">
        <v>1918</v>
      </c>
      <c r="M9" s="17">
        <v>1</v>
      </c>
      <c r="N9" s="50">
        <v>30</v>
      </c>
      <c r="O9" s="50">
        <v>1</v>
      </c>
      <c r="P9" s="50">
        <v>31</v>
      </c>
      <c r="Q9" s="51">
        <v>60</v>
      </c>
      <c r="R9" s="51" t="s">
        <v>575</v>
      </c>
      <c r="S9" s="65" t="s">
        <v>735</v>
      </c>
      <c r="T9" s="43">
        <f t="shared" si="0"/>
        <v>129580</v>
      </c>
      <c r="U9" s="44">
        <f t="shared" si="1"/>
        <v>12958</v>
      </c>
      <c r="V9" s="44">
        <f t="shared" si="2"/>
        <v>116622</v>
      </c>
      <c r="W9" s="45">
        <f t="shared" si="3"/>
        <v>25916</v>
      </c>
      <c r="X9" s="45">
        <f t="shared" si="4"/>
        <v>103664</v>
      </c>
      <c r="Y9" s="46">
        <f t="shared" si="5"/>
        <v>77748</v>
      </c>
      <c r="Z9" s="46">
        <f t="shared" si="6"/>
        <v>51832</v>
      </c>
      <c r="AA9" s="21" t="s">
        <v>1948</v>
      </c>
      <c r="AB9" s="21" t="s">
        <v>1949</v>
      </c>
      <c r="AC9" s="21" t="s">
        <v>1965</v>
      </c>
      <c r="AD9" s="91" t="s">
        <v>1950</v>
      </c>
      <c r="AE9" s="54" t="s">
        <v>425</v>
      </c>
      <c r="AF9" s="94" t="s">
        <v>1934</v>
      </c>
      <c r="AG9" s="17" t="str">
        <f t="shared" si="7"/>
        <v>070102</v>
      </c>
      <c r="AH9" s="54" t="s">
        <v>1940</v>
      </c>
      <c r="AI9" s="93">
        <v>46749</v>
      </c>
      <c r="BL9" s="112">
        <v>1000</v>
      </c>
      <c r="BM9" s="42">
        <f t="shared" si="8"/>
        <v>2</v>
      </c>
      <c r="BN9" s="42" t="s">
        <v>2230</v>
      </c>
    </row>
    <row r="10" spans="1:66" s="42" customFormat="1" ht="33" customHeight="1" x14ac:dyDescent="0.3">
      <c r="A10" s="48">
        <v>7</v>
      </c>
      <c r="B10" s="28" t="s">
        <v>211</v>
      </c>
      <c r="C10" s="77" t="s">
        <v>223</v>
      </c>
      <c r="D10" s="85" t="s">
        <v>437</v>
      </c>
      <c r="E10" s="85" t="s">
        <v>776</v>
      </c>
      <c r="F10" s="20" t="s">
        <v>1397</v>
      </c>
      <c r="G10" s="21" t="s">
        <v>1938</v>
      </c>
      <c r="H10" s="21"/>
      <c r="I10" s="20" t="s">
        <v>1926</v>
      </c>
      <c r="J10" s="21" t="s">
        <v>2126</v>
      </c>
      <c r="K10" s="73" t="s">
        <v>1951</v>
      </c>
      <c r="L10" s="65" t="s">
        <v>1918</v>
      </c>
      <c r="M10" s="17">
        <v>1</v>
      </c>
      <c r="N10" s="50">
        <v>30</v>
      </c>
      <c r="O10" s="50">
        <v>1</v>
      </c>
      <c r="P10" s="50">
        <v>31</v>
      </c>
      <c r="Q10" s="51">
        <v>60</v>
      </c>
      <c r="R10" s="51" t="s">
        <v>575</v>
      </c>
      <c r="S10" s="65" t="s">
        <v>735</v>
      </c>
      <c r="T10" s="43">
        <f t="shared" si="0"/>
        <v>129580</v>
      </c>
      <c r="U10" s="44">
        <f t="shared" si="1"/>
        <v>12958</v>
      </c>
      <c r="V10" s="44">
        <f t="shared" si="2"/>
        <v>116622</v>
      </c>
      <c r="W10" s="45">
        <f t="shared" si="3"/>
        <v>25916</v>
      </c>
      <c r="X10" s="45">
        <f t="shared" si="4"/>
        <v>103664</v>
      </c>
      <c r="Y10" s="46">
        <f t="shared" si="5"/>
        <v>77748</v>
      </c>
      <c r="Z10" s="46">
        <f t="shared" si="6"/>
        <v>51832</v>
      </c>
      <c r="AA10" s="21" t="s">
        <v>1952</v>
      </c>
      <c r="AB10" s="21" t="s">
        <v>1953</v>
      </c>
      <c r="AC10" s="21" t="s">
        <v>1954</v>
      </c>
      <c r="AD10" s="91" t="s">
        <v>1955</v>
      </c>
      <c r="AE10" s="54" t="s">
        <v>425</v>
      </c>
      <c r="AF10" s="94" t="s">
        <v>1935</v>
      </c>
      <c r="AG10" s="17" t="str">
        <f t="shared" si="7"/>
        <v>100302</v>
      </c>
      <c r="AH10" s="54" t="s">
        <v>1941</v>
      </c>
      <c r="AI10" s="93">
        <v>46749</v>
      </c>
      <c r="BL10" s="112">
        <v>3000</v>
      </c>
      <c r="BM10" s="42">
        <f t="shared" si="8"/>
        <v>6</v>
      </c>
      <c r="BN10" s="42" t="s">
        <v>2231</v>
      </c>
    </row>
    <row r="11" spans="1:66" s="42" customFormat="1" ht="33" customHeight="1" x14ac:dyDescent="0.3">
      <c r="A11" s="48">
        <v>8</v>
      </c>
      <c r="B11" s="28" t="s">
        <v>211</v>
      </c>
      <c r="C11" s="77" t="s">
        <v>223</v>
      </c>
      <c r="D11" s="85" t="s">
        <v>437</v>
      </c>
      <c r="E11" s="85" t="s">
        <v>275</v>
      </c>
      <c r="F11" s="20" t="s">
        <v>1397</v>
      </c>
      <c r="G11" s="21" t="s">
        <v>1938</v>
      </c>
      <c r="H11" s="21"/>
      <c r="I11" s="20" t="s">
        <v>1927</v>
      </c>
      <c r="J11" s="21" t="s">
        <v>2127</v>
      </c>
      <c r="K11" s="73" t="s">
        <v>1914</v>
      </c>
      <c r="L11" s="65" t="s">
        <v>1918</v>
      </c>
      <c r="M11" s="17">
        <v>1</v>
      </c>
      <c r="N11" s="50">
        <v>30</v>
      </c>
      <c r="O11" s="50">
        <v>1</v>
      </c>
      <c r="P11" s="50">
        <v>31</v>
      </c>
      <c r="Q11" s="51">
        <v>60</v>
      </c>
      <c r="R11" s="51" t="s">
        <v>575</v>
      </c>
      <c r="S11" s="65" t="s">
        <v>735</v>
      </c>
      <c r="T11" s="43">
        <f t="shared" si="0"/>
        <v>129580</v>
      </c>
      <c r="U11" s="44">
        <f t="shared" si="1"/>
        <v>12958</v>
      </c>
      <c r="V11" s="44">
        <f t="shared" si="2"/>
        <v>116622</v>
      </c>
      <c r="W11" s="45">
        <f t="shared" si="3"/>
        <v>25916</v>
      </c>
      <c r="X11" s="45">
        <f t="shared" si="4"/>
        <v>103664</v>
      </c>
      <c r="Y11" s="46">
        <f t="shared" si="5"/>
        <v>77748</v>
      </c>
      <c r="Z11" s="46">
        <f t="shared" si="6"/>
        <v>51832</v>
      </c>
      <c r="AA11" s="21" t="s">
        <v>1956</v>
      </c>
      <c r="AB11" s="21" t="s">
        <v>1957</v>
      </c>
      <c r="AC11" s="21" t="s">
        <v>1958</v>
      </c>
      <c r="AD11" s="91" t="s">
        <v>1959</v>
      </c>
      <c r="AE11" s="54" t="s">
        <v>425</v>
      </c>
      <c r="AF11" s="94" t="s">
        <v>1936</v>
      </c>
      <c r="AG11" s="17" t="str">
        <f t="shared" si="7"/>
        <v>080201</v>
      </c>
      <c r="AH11" s="54" t="s">
        <v>1942</v>
      </c>
      <c r="AI11" s="93">
        <v>46749</v>
      </c>
      <c r="BL11" s="112">
        <v>1000</v>
      </c>
      <c r="BM11" s="42">
        <f t="shared" si="8"/>
        <v>2</v>
      </c>
      <c r="BN11" s="42" t="s">
        <v>2232</v>
      </c>
    </row>
    <row r="12" spans="1:66" s="42" customFormat="1" ht="33" customHeight="1" x14ac:dyDescent="0.3">
      <c r="A12" s="48">
        <v>9</v>
      </c>
      <c r="B12" s="28" t="s">
        <v>211</v>
      </c>
      <c r="C12" s="77" t="s">
        <v>223</v>
      </c>
      <c r="D12" s="85" t="s">
        <v>441</v>
      </c>
      <c r="E12" s="85" t="s">
        <v>435</v>
      </c>
      <c r="F12" s="20" t="s">
        <v>1397</v>
      </c>
      <c r="G12" s="21" t="s">
        <v>1938</v>
      </c>
      <c r="H12" s="21"/>
      <c r="I12" s="20" t="s">
        <v>1928</v>
      </c>
      <c r="J12" s="21" t="s">
        <v>2128</v>
      </c>
      <c r="K12" s="73" t="s">
        <v>1989</v>
      </c>
      <c r="L12" s="65" t="s">
        <v>1918</v>
      </c>
      <c r="M12" s="17">
        <v>1</v>
      </c>
      <c r="N12" s="50">
        <v>30</v>
      </c>
      <c r="O12" s="50">
        <v>1</v>
      </c>
      <c r="P12" s="50">
        <v>31</v>
      </c>
      <c r="Q12" s="51">
        <v>60</v>
      </c>
      <c r="R12" s="51" t="s">
        <v>575</v>
      </c>
      <c r="S12" s="65" t="s">
        <v>735</v>
      </c>
      <c r="T12" s="43">
        <f t="shared" si="0"/>
        <v>129580</v>
      </c>
      <c r="U12" s="44">
        <f t="shared" si="1"/>
        <v>12958</v>
      </c>
      <c r="V12" s="44">
        <f t="shared" si="2"/>
        <v>116622</v>
      </c>
      <c r="W12" s="45">
        <f t="shared" si="3"/>
        <v>25916</v>
      </c>
      <c r="X12" s="45">
        <f t="shared" si="4"/>
        <v>103664</v>
      </c>
      <c r="Y12" s="46">
        <f t="shared" si="5"/>
        <v>77748</v>
      </c>
      <c r="Z12" s="46">
        <f t="shared" si="6"/>
        <v>51832</v>
      </c>
      <c r="AA12" s="21" t="s">
        <v>1960</v>
      </c>
      <c r="AB12" s="21" t="s">
        <v>1961</v>
      </c>
      <c r="AC12" s="21" t="s">
        <v>1962</v>
      </c>
      <c r="AD12" s="91" t="s">
        <v>1963</v>
      </c>
      <c r="AE12" s="54" t="s">
        <v>425</v>
      </c>
      <c r="AF12" s="94" t="s">
        <v>1937</v>
      </c>
      <c r="AG12" s="17" t="str">
        <f t="shared" si="7"/>
        <v>070102</v>
      </c>
      <c r="AH12" s="54" t="s">
        <v>1106</v>
      </c>
      <c r="AI12" s="93">
        <v>46749</v>
      </c>
      <c r="BL12" s="112">
        <v>1000</v>
      </c>
      <c r="BM12" s="42">
        <f t="shared" si="8"/>
        <v>2</v>
      </c>
      <c r="BN12" s="42" t="s">
        <v>2230</v>
      </c>
    </row>
    <row r="13" spans="1:66" s="42" customFormat="1" ht="33" customHeight="1" x14ac:dyDescent="0.3">
      <c r="A13" s="48">
        <v>10</v>
      </c>
      <c r="B13" s="28" t="s">
        <v>211</v>
      </c>
      <c r="C13" s="77" t="s">
        <v>223</v>
      </c>
      <c r="D13" s="85" t="s">
        <v>437</v>
      </c>
      <c r="E13" s="85" t="s">
        <v>1237</v>
      </c>
      <c r="F13" s="20" t="s">
        <v>1396</v>
      </c>
      <c r="G13" s="21" t="s">
        <v>1620</v>
      </c>
      <c r="H13" s="21"/>
      <c r="I13" s="20" t="s">
        <v>1621</v>
      </c>
      <c r="J13" s="21" t="s">
        <v>2129</v>
      </c>
      <c r="K13" s="72" t="s">
        <v>1882</v>
      </c>
      <c r="L13" s="54" t="s">
        <v>197</v>
      </c>
      <c r="M13" s="17">
        <f>VLOOKUP(AG13,'조정계수 2025.02.01'!A:C,3,0)</f>
        <v>0.8</v>
      </c>
      <c r="N13" s="50">
        <v>20</v>
      </c>
      <c r="O13" s="50">
        <v>1</v>
      </c>
      <c r="P13" s="50">
        <v>21</v>
      </c>
      <c r="Q13" s="51">
        <v>60</v>
      </c>
      <c r="R13" s="51" t="s">
        <v>735</v>
      </c>
      <c r="S13" s="65" t="s">
        <v>735</v>
      </c>
      <c r="T13" s="43">
        <f t="shared" si="0"/>
        <v>62370</v>
      </c>
      <c r="U13" s="44">
        <f t="shared" si="1"/>
        <v>17464</v>
      </c>
      <c r="V13" s="44">
        <f t="shared" si="2"/>
        <v>44906</v>
      </c>
      <c r="W13" s="45">
        <f t="shared" si="3"/>
        <v>22454</v>
      </c>
      <c r="X13" s="45">
        <f t="shared" si="4"/>
        <v>39916</v>
      </c>
      <c r="Y13" s="46">
        <f t="shared" si="5"/>
        <v>42412</v>
      </c>
      <c r="Z13" s="46">
        <f t="shared" si="6"/>
        <v>19958</v>
      </c>
      <c r="AA13" s="21" t="s">
        <v>1702</v>
      </c>
      <c r="AB13" s="21" t="s">
        <v>1703</v>
      </c>
      <c r="AC13" s="21" t="s">
        <v>1704</v>
      </c>
      <c r="AD13" s="91" t="s">
        <v>1716</v>
      </c>
      <c r="AE13" s="54" t="s">
        <v>426</v>
      </c>
      <c r="AF13" s="54" t="s">
        <v>334</v>
      </c>
      <c r="AG13" s="17" t="str">
        <f t="shared" si="7"/>
        <v>200106</v>
      </c>
      <c r="AH13" s="54" t="s">
        <v>1165</v>
      </c>
      <c r="AI13" s="54" t="s">
        <v>1675</v>
      </c>
      <c r="BL13" s="112">
        <v>2000</v>
      </c>
      <c r="BM13" s="42">
        <f t="shared" si="8"/>
        <v>4</v>
      </c>
      <c r="BN13" s="42" t="s">
        <v>2291</v>
      </c>
    </row>
    <row r="14" spans="1:66" s="42" customFormat="1" ht="33" customHeight="1" x14ac:dyDescent="0.3">
      <c r="A14" s="48">
        <v>11</v>
      </c>
      <c r="B14" s="28" t="s">
        <v>211</v>
      </c>
      <c r="C14" s="77" t="s">
        <v>223</v>
      </c>
      <c r="D14" s="85" t="s">
        <v>437</v>
      </c>
      <c r="E14" s="85" t="s">
        <v>1237</v>
      </c>
      <c r="F14" s="20" t="s">
        <v>1396</v>
      </c>
      <c r="G14" s="21" t="s">
        <v>1620</v>
      </c>
      <c r="H14" s="21"/>
      <c r="I14" s="20" t="s">
        <v>1622</v>
      </c>
      <c r="J14" s="21" t="s">
        <v>2130</v>
      </c>
      <c r="K14" s="72" t="s">
        <v>1908</v>
      </c>
      <c r="L14" s="54" t="s">
        <v>197</v>
      </c>
      <c r="M14" s="17">
        <f>VLOOKUP(AG14,'조정계수 2025.02.01'!A:C,3,0)</f>
        <v>0.8</v>
      </c>
      <c r="N14" s="50">
        <v>20</v>
      </c>
      <c r="O14" s="50">
        <v>1</v>
      </c>
      <c r="P14" s="50">
        <v>21</v>
      </c>
      <c r="Q14" s="51">
        <v>60</v>
      </c>
      <c r="R14" s="51" t="s">
        <v>735</v>
      </c>
      <c r="S14" s="65" t="s">
        <v>735</v>
      </c>
      <c r="T14" s="43">
        <f t="shared" si="0"/>
        <v>62370</v>
      </c>
      <c r="U14" s="44">
        <f t="shared" si="1"/>
        <v>17464</v>
      </c>
      <c r="V14" s="44">
        <f t="shared" si="2"/>
        <v>44906</v>
      </c>
      <c r="W14" s="45">
        <f t="shared" si="3"/>
        <v>22454</v>
      </c>
      <c r="X14" s="45">
        <f t="shared" si="4"/>
        <v>39916</v>
      </c>
      <c r="Y14" s="46">
        <f t="shared" si="5"/>
        <v>42412</v>
      </c>
      <c r="Z14" s="46">
        <f t="shared" si="6"/>
        <v>19958</v>
      </c>
      <c r="AA14" s="21" t="s">
        <v>1705</v>
      </c>
      <c r="AB14" s="21" t="s">
        <v>1706</v>
      </c>
      <c r="AC14" s="21" t="s">
        <v>1707</v>
      </c>
      <c r="AD14" s="91" t="s">
        <v>1717</v>
      </c>
      <c r="AE14" s="54" t="s">
        <v>426</v>
      </c>
      <c r="AF14" s="54" t="s">
        <v>334</v>
      </c>
      <c r="AG14" s="17" t="str">
        <f t="shared" si="7"/>
        <v>200106</v>
      </c>
      <c r="AH14" s="54" t="s">
        <v>1165</v>
      </c>
      <c r="AI14" s="54" t="s">
        <v>1675</v>
      </c>
      <c r="BL14" s="112">
        <v>2000</v>
      </c>
      <c r="BM14" s="42">
        <f t="shared" si="8"/>
        <v>4</v>
      </c>
      <c r="BN14" s="42" t="s">
        <v>2291</v>
      </c>
    </row>
    <row r="15" spans="1:66" s="42" customFormat="1" ht="33" customHeight="1" x14ac:dyDescent="0.3">
      <c r="A15" s="48">
        <v>12</v>
      </c>
      <c r="B15" s="28" t="s">
        <v>211</v>
      </c>
      <c r="C15" s="77" t="s">
        <v>223</v>
      </c>
      <c r="D15" s="85" t="s">
        <v>182</v>
      </c>
      <c r="E15" s="85" t="s">
        <v>182</v>
      </c>
      <c r="F15" s="20" t="s">
        <v>1396</v>
      </c>
      <c r="G15" s="21" t="s">
        <v>1620</v>
      </c>
      <c r="H15" s="21"/>
      <c r="I15" s="20" t="s">
        <v>1623</v>
      </c>
      <c r="J15" s="21" t="s">
        <v>2131</v>
      </c>
      <c r="K15" s="72" t="s">
        <v>1907</v>
      </c>
      <c r="L15" s="54" t="s">
        <v>197</v>
      </c>
      <c r="M15" s="17">
        <f>VLOOKUP(AG15,'조정계수 2025.02.01'!A:C,3,0)</f>
        <v>0.8</v>
      </c>
      <c r="N15" s="50">
        <v>18</v>
      </c>
      <c r="O15" s="50">
        <v>1</v>
      </c>
      <c r="P15" s="50">
        <v>19</v>
      </c>
      <c r="Q15" s="51">
        <v>60</v>
      </c>
      <c r="R15" s="51" t="s">
        <v>735</v>
      </c>
      <c r="S15" s="65" t="s">
        <v>735</v>
      </c>
      <c r="T15" s="43">
        <f t="shared" si="0"/>
        <v>56430</v>
      </c>
      <c r="U15" s="44">
        <f t="shared" si="1"/>
        <v>15801</v>
      </c>
      <c r="V15" s="44">
        <f t="shared" si="2"/>
        <v>40629</v>
      </c>
      <c r="W15" s="45">
        <f t="shared" si="3"/>
        <v>20315</v>
      </c>
      <c r="X15" s="45">
        <f t="shared" si="4"/>
        <v>36115</v>
      </c>
      <c r="Y15" s="46">
        <f t="shared" si="5"/>
        <v>38373</v>
      </c>
      <c r="Z15" s="46">
        <f t="shared" si="6"/>
        <v>18057</v>
      </c>
      <c r="AA15" s="21" t="s">
        <v>1708</v>
      </c>
      <c r="AB15" s="21" t="s">
        <v>1709</v>
      </c>
      <c r="AC15" s="21" t="s">
        <v>1710</v>
      </c>
      <c r="AD15" s="91" t="s">
        <v>1718</v>
      </c>
      <c r="AE15" s="54" t="s">
        <v>426</v>
      </c>
      <c r="AF15" s="54" t="s">
        <v>1687</v>
      </c>
      <c r="AG15" s="17" t="str">
        <f t="shared" si="7"/>
        <v>060101</v>
      </c>
      <c r="AH15" s="54" t="s">
        <v>1676</v>
      </c>
      <c r="AI15" s="54" t="s">
        <v>1675</v>
      </c>
      <c r="BL15" s="112">
        <v>1000</v>
      </c>
      <c r="BM15" s="42">
        <f t="shared" si="8"/>
        <v>2</v>
      </c>
      <c r="BN15" s="42" t="s">
        <v>2292</v>
      </c>
    </row>
    <row r="16" spans="1:66" s="42" customFormat="1" ht="33" customHeight="1" x14ac:dyDescent="0.3">
      <c r="A16" s="48">
        <v>13</v>
      </c>
      <c r="B16" s="28" t="s">
        <v>211</v>
      </c>
      <c r="C16" s="77" t="s">
        <v>208</v>
      </c>
      <c r="D16" s="85" t="s">
        <v>418</v>
      </c>
      <c r="E16" s="85" t="s">
        <v>1701</v>
      </c>
      <c r="F16" s="20" t="s">
        <v>1396</v>
      </c>
      <c r="G16" s="21" t="s">
        <v>1620</v>
      </c>
      <c r="H16" s="21"/>
      <c r="I16" s="20" t="s">
        <v>1624</v>
      </c>
      <c r="J16" s="21" t="s">
        <v>2132</v>
      </c>
      <c r="K16" s="72" t="s">
        <v>1884</v>
      </c>
      <c r="L16" s="54" t="s">
        <v>197</v>
      </c>
      <c r="M16" s="17">
        <v>1</v>
      </c>
      <c r="N16" s="50">
        <v>8</v>
      </c>
      <c r="O16" s="50">
        <v>0</v>
      </c>
      <c r="P16" s="50">
        <v>8</v>
      </c>
      <c r="Q16" s="51">
        <v>60</v>
      </c>
      <c r="R16" s="51" t="s">
        <v>735</v>
      </c>
      <c r="S16" s="65" t="s">
        <v>735</v>
      </c>
      <c r="T16" s="43">
        <f t="shared" si="0"/>
        <v>23760</v>
      </c>
      <c r="U16" s="44">
        <f t="shared" si="1"/>
        <v>2376</v>
      </c>
      <c r="V16" s="44">
        <f t="shared" si="2"/>
        <v>21384</v>
      </c>
      <c r="W16" s="45">
        <f t="shared" si="3"/>
        <v>4752</v>
      </c>
      <c r="X16" s="45">
        <f t="shared" si="4"/>
        <v>19008</v>
      </c>
      <c r="Y16" s="46">
        <f t="shared" si="5"/>
        <v>14256</v>
      </c>
      <c r="Z16" s="46">
        <f t="shared" si="6"/>
        <v>9504</v>
      </c>
      <c r="AA16" s="21" t="s">
        <v>1711</v>
      </c>
      <c r="AB16" s="21" t="s">
        <v>1712</v>
      </c>
      <c r="AC16" s="21" t="s">
        <v>1713</v>
      </c>
      <c r="AD16" s="91" t="s">
        <v>1719</v>
      </c>
      <c r="AE16" s="54" t="s">
        <v>426</v>
      </c>
      <c r="AF16" s="54" t="s">
        <v>1688</v>
      </c>
      <c r="AG16" s="17" t="str">
        <f t="shared" si="7"/>
        <v>010102</v>
      </c>
      <c r="AH16" s="54" t="s">
        <v>1677</v>
      </c>
      <c r="AI16" s="54" t="s">
        <v>1675</v>
      </c>
      <c r="BL16" s="112">
        <v>500</v>
      </c>
      <c r="BM16" s="42">
        <f t="shared" si="8"/>
        <v>1</v>
      </c>
      <c r="BN16" s="42" t="s">
        <v>2293</v>
      </c>
    </row>
    <row r="17" spans="1:66" s="42" customFormat="1" ht="33" customHeight="1" x14ac:dyDescent="0.3">
      <c r="A17" s="48">
        <v>14</v>
      </c>
      <c r="B17" s="28" t="s">
        <v>211</v>
      </c>
      <c r="C17" s="77" t="s">
        <v>223</v>
      </c>
      <c r="D17" s="85" t="s">
        <v>1729</v>
      </c>
      <c r="E17" s="85" t="s">
        <v>1729</v>
      </c>
      <c r="F17" s="20" t="s">
        <v>1396</v>
      </c>
      <c r="G17" s="21" t="s">
        <v>1620</v>
      </c>
      <c r="H17" s="21"/>
      <c r="I17" s="20" t="s">
        <v>1625</v>
      </c>
      <c r="J17" s="21" t="s">
        <v>2133</v>
      </c>
      <c r="K17" s="72" t="s">
        <v>1665</v>
      </c>
      <c r="L17" s="54" t="s">
        <v>197</v>
      </c>
      <c r="M17" s="17">
        <v>1</v>
      </c>
      <c r="N17" s="50">
        <v>8</v>
      </c>
      <c r="O17" s="50">
        <v>0</v>
      </c>
      <c r="P17" s="50">
        <v>8</v>
      </c>
      <c r="Q17" s="51">
        <v>60</v>
      </c>
      <c r="R17" s="51" t="s">
        <v>735</v>
      </c>
      <c r="S17" s="65" t="s">
        <v>735</v>
      </c>
      <c r="T17" s="43">
        <f t="shared" si="0"/>
        <v>23760</v>
      </c>
      <c r="U17" s="44">
        <f t="shared" si="1"/>
        <v>2376</v>
      </c>
      <c r="V17" s="44">
        <f t="shared" si="2"/>
        <v>21384</v>
      </c>
      <c r="W17" s="45">
        <f t="shared" si="3"/>
        <v>4752</v>
      </c>
      <c r="X17" s="45">
        <f t="shared" si="4"/>
        <v>19008</v>
      </c>
      <c r="Y17" s="46">
        <f t="shared" si="5"/>
        <v>14256</v>
      </c>
      <c r="Z17" s="46">
        <f t="shared" si="6"/>
        <v>9504</v>
      </c>
      <c r="AA17" s="21" t="s">
        <v>1711</v>
      </c>
      <c r="AB17" s="21" t="s">
        <v>1714</v>
      </c>
      <c r="AC17" s="21" t="s">
        <v>1715</v>
      </c>
      <c r="AD17" s="91" t="s">
        <v>1720</v>
      </c>
      <c r="AE17" s="54" t="s">
        <v>426</v>
      </c>
      <c r="AF17" s="54" t="s">
        <v>1688</v>
      </c>
      <c r="AG17" s="17" t="str">
        <f t="shared" si="7"/>
        <v>010102</v>
      </c>
      <c r="AH17" s="54" t="s">
        <v>1677</v>
      </c>
      <c r="AI17" s="54" t="s">
        <v>1675</v>
      </c>
      <c r="BL17" s="112">
        <v>1000</v>
      </c>
      <c r="BM17" s="42">
        <f t="shared" si="8"/>
        <v>2</v>
      </c>
      <c r="BN17" s="42" t="s">
        <v>2294</v>
      </c>
    </row>
    <row r="18" spans="1:66" s="42" customFormat="1" ht="33" customHeight="1" x14ac:dyDescent="0.3">
      <c r="A18" s="48">
        <v>15</v>
      </c>
      <c r="B18" s="28" t="s">
        <v>211</v>
      </c>
      <c r="C18" s="77" t="s">
        <v>223</v>
      </c>
      <c r="D18" s="85" t="s">
        <v>1727</v>
      </c>
      <c r="E18" s="85" t="s">
        <v>1728</v>
      </c>
      <c r="F18" s="20" t="s">
        <v>1396</v>
      </c>
      <c r="G18" s="21" t="s">
        <v>1620</v>
      </c>
      <c r="H18" s="21"/>
      <c r="I18" s="20" t="s">
        <v>1626</v>
      </c>
      <c r="J18" s="21" t="s">
        <v>2134</v>
      </c>
      <c r="K18" s="72" t="s">
        <v>1885</v>
      </c>
      <c r="L18" s="54" t="s">
        <v>197</v>
      </c>
      <c r="M18" s="17">
        <f>VLOOKUP(AG18,'조정계수 2025.02.01'!A:C,3,0)</f>
        <v>0.7</v>
      </c>
      <c r="N18" s="50">
        <v>18</v>
      </c>
      <c r="O18" s="50">
        <v>1</v>
      </c>
      <c r="P18" s="50">
        <v>19</v>
      </c>
      <c r="Q18" s="51">
        <v>60</v>
      </c>
      <c r="R18" s="51" t="s">
        <v>735</v>
      </c>
      <c r="S18" s="65" t="s">
        <v>735</v>
      </c>
      <c r="T18" s="43">
        <f t="shared" si="0"/>
        <v>56430</v>
      </c>
      <c r="U18" s="44">
        <f t="shared" si="1"/>
        <v>20880</v>
      </c>
      <c r="V18" s="44">
        <f t="shared" si="2"/>
        <v>35550</v>
      </c>
      <c r="W18" s="45">
        <f t="shared" si="3"/>
        <v>24830</v>
      </c>
      <c r="X18" s="45">
        <f t="shared" si="4"/>
        <v>31600</v>
      </c>
      <c r="Y18" s="46">
        <f t="shared" si="5"/>
        <v>40630</v>
      </c>
      <c r="Z18" s="46">
        <f t="shared" si="6"/>
        <v>15800</v>
      </c>
      <c r="AA18" s="21" t="s">
        <v>1738</v>
      </c>
      <c r="AB18" s="21" t="s">
        <v>1739</v>
      </c>
      <c r="AC18" s="21" t="s">
        <v>1740</v>
      </c>
      <c r="AD18" s="91" t="s">
        <v>1741</v>
      </c>
      <c r="AE18" s="54" t="s">
        <v>426</v>
      </c>
      <c r="AF18" s="54" t="s">
        <v>258</v>
      </c>
      <c r="AG18" s="17" t="str">
        <f t="shared" si="7"/>
        <v>020101</v>
      </c>
      <c r="AH18" s="54" t="s">
        <v>1120</v>
      </c>
      <c r="AI18" s="54" t="s">
        <v>1675</v>
      </c>
      <c r="BL18" s="112">
        <v>3000</v>
      </c>
      <c r="BM18" s="42">
        <f t="shared" si="8"/>
        <v>6</v>
      </c>
      <c r="BN18" s="42" t="s">
        <v>2295</v>
      </c>
    </row>
    <row r="19" spans="1:66" s="42" customFormat="1" ht="33" customHeight="1" x14ac:dyDescent="0.3">
      <c r="A19" s="48">
        <v>16</v>
      </c>
      <c r="B19" s="28" t="s">
        <v>211</v>
      </c>
      <c r="C19" s="77" t="s">
        <v>223</v>
      </c>
      <c r="D19" s="85" t="s">
        <v>1729</v>
      </c>
      <c r="E19" s="85" t="s">
        <v>1729</v>
      </c>
      <c r="F19" s="20" t="s">
        <v>1396</v>
      </c>
      <c r="G19" s="21" t="s">
        <v>1620</v>
      </c>
      <c r="H19" s="21"/>
      <c r="I19" s="20" t="s">
        <v>1627</v>
      </c>
      <c r="J19" s="21" t="s">
        <v>2135</v>
      </c>
      <c r="K19" s="72" t="s">
        <v>1666</v>
      </c>
      <c r="L19" s="54" t="s">
        <v>197</v>
      </c>
      <c r="M19" s="17">
        <v>1</v>
      </c>
      <c r="N19" s="50">
        <v>8</v>
      </c>
      <c r="O19" s="50">
        <v>0</v>
      </c>
      <c r="P19" s="50">
        <v>8</v>
      </c>
      <c r="Q19" s="51">
        <v>60</v>
      </c>
      <c r="R19" s="51" t="s">
        <v>735</v>
      </c>
      <c r="S19" s="65" t="s">
        <v>735</v>
      </c>
      <c r="T19" s="43">
        <f t="shared" si="0"/>
        <v>23760</v>
      </c>
      <c r="U19" s="44">
        <f t="shared" si="1"/>
        <v>2376</v>
      </c>
      <c r="V19" s="44">
        <f t="shared" si="2"/>
        <v>21384</v>
      </c>
      <c r="W19" s="45">
        <f t="shared" si="3"/>
        <v>4752</v>
      </c>
      <c r="X19" s="45">
        <f t="shared" si="4"/>
        <v>19008</v>
      </c>
      <c r="Y19" s="46">
        <f t="shared" si="5"/>
        <v>14256</v>
      </c>
      <c r="Z19" s="46">
        <f t="shared" si="6"/>
        <v>9504</v>
      </c>
      <c r="AA19" s="21" t="s">
        <v>1711</v>
      </c>
      <c r="AB19" s="21" t="s">
        <v>1721</v>
      </c>
      <c r="AC19" s="21" t="s">
        <v>1722</v>
      </c>
      <c r="AD19" s="91" t="s">
        <v>1725</v>
      </c>
      <c r="AE19" s="54" t="s">
        <v>426</v>
      </c>
      <c r="AF19" s="54" t="s">
        <v>1688</v>
      </c>
      <c r="AG19" s="17" t="str">
        <f t="shared" si="7"/>
        <v>010102</v>
      </c>
      <c r="AH19" s="54" t="s">
        <v>1677</v>
      </c>
      <c r="AI19" s="54" t="s">
        <v>1675</v>
      </c>
      <c r="BL19" s="112">
        <v>2500</v>
      </c>
      <c r="BM19" s="42">
        <f t="shared" si="8"/>
        <v>5</v>
      </c>
      <c r="BN19" s="42" t="s">
        <v>2404</v>
      </c>
    </row>
    <row r="20" spans="1:66" s="42" customFormat="1" ht="33" customHeight="1" x14ac:dyDescent="0.3">
      <c r="A20" s="48">
        <v>17</v>
      </c>
      <c r="B20" s="28" t="s">
        <v>211</v>
      </c>
      <c r="C20" s="77" t="s">
        <v>208</v>
      </c>
      <c r="D20" s="85" t="s">
        <v>418</v>
      </c>
      <c r="E20" s="85" t="s">
        <v>1701</v>
      </c>
      <c r="F20" s="20" t="s">
        <v>1396</v>
      </c>
      <c r="G20" s="21" t="s">
        <v>1620</v>
      </c>
      <c r="H20" s="21"/>
      <c r="I20" s="20" t="s">
        <v>1628</v>
      </c>
      <c r="J20" s="21" t="s">
        <v>2136</v>
      </c>
      <c r="K20" s="72" t="s">
        <v>1886</v>
      </c>
      <c r="L20" s="54" t="s">
        <v>197</v>
      </c>
      <c r="M20" s="17">
        <v>1</v>
      </c>
      <c r="N20" s="50">
        <v>8</v>
      </c>
      <c r="O20" s="50">
        <v>0</v>
      </c>
      <c r="P20" s="50">
        <v>8</v>
      </c>
      <c r="Q20" s="51">
        <v>60</v>
      </c>
      <c r="R20" s="51" t="s">
        <v>735</v>
      </c>
      <c r="S20" s="65" t="s">
        <v>735</v>
      </c>
      <c r="T20" s="43">
        <f t="shared" si="0"/>
        <v>23760</v>
      </c>
      <c r="U20" s="44">
        <f t="shared" si="1"/>
        <v>2376</v>
      </c>
      <c r="V20" s="44">
        <f t="shared" si="2"/>
        <v>21384</v>
      </c>
      <c r="W20" s="45">
        <f t="shared" si="3"/>
        <v>4752</v>
      </c>
      <c r="X20" s="45">
        <f t="shared" si="4"/>
        <v>19008</v>
      </c>
      <c r="Y20" s="46">
        <f t="shared" si="5"/>
        <v>14256</v>
      </c>
      <c r="Z20" s="46">
        <f t="shared" si="6"/>
        <v>9504</v>
      </c>
      <c r="AA20" s="21" t="s">
        <v>1711</v>
      </c>
      <c r="AB20" s="21" t="s">
        <v>1723</v>
      </c>
      <c r="AC20" s="21" t="s">
        <v>1724</v>
      </c>
      <c r="AD20" s="91" t="s">
        <v>1726</v>
      </c>
      <c r="AE20" s="54" t="s">
        <v>426</v>
      </c>
      <c r="AF20" s="54" t="s">
        <v>1688</v>
      </c>
      <c r="AG20" s="17" t="str">
        <f t="shared" si="7"/>
        <v>010102</v>
      </c>
      <c r="AH20" s="54" t="s">
        <v>1677</v>
      </c>
      <c r="AI20" s="54" t="s">
        <v>1675</v>
      </c>
      <c r="BL20" s="112">
        <v>500</v>
      </c>
      <c r="BM20" s="42">
        <f t="shared" si="8"/>
        <v>1</v>
      </c>
      <c r="BN20" s="42" t="s">
        <v>2296</v>
      </c>
    </row>
    <row r="21" spans="1:66" s="42" customFormat="1" ht="33" customHeight="1" x14ac:dyDescent="0.3">
      <c r="A21" s="48">
        <v>18</v>
      </c>
      <c r="B21" s="28" t="s">
        <v>211</v>
      </c>
      <c r="C21" s="77" t="s">
        <v>223</v>
      </c>
      <c r="D21" s="85" t="s">
        <v>422</v>
      </c>
      <c r="E21" s="85" t="s">
        <v>184</v>
      </c>
      <c r="F21" s="20" t="s">
        <v>1396</v>
      </c>
      <c r="G21" s="21" t="s">
        <v>1620</v>
      </c>
      <c r="H21" s="21"/>
      <c r="I21" s="20" t="s">
        <v>1629</v>
      </c>
      <c r="J21" s="21" t="s">
        <v>2137</v>
      </c>
      <c r="K21" s="72" t="s">
        <v>1667</v>
      </c>
      <c r="L21" s="54" t="s">
        <v>197</v>
      </c>
      <c r="M21" s="17">
        <f>VLOOKUP(AG21,'조정계수 2025.02.01'!A:C,3,0)</f>
        <v>0.7</v>
      </c>
      <c r="N21" s="50">
        <v>20</v>
      </c>
      <c r="O21" s="50">
        <v>1</v>
      </c>
      <c r="P21" s="50">
        <v>21</v>
      </c>
      <c r="Q21" s="51">
        <v>60</v>
      </c>
      <c r="R21" s="51" t="s">
        <v>735</v>
      </c>
      <c r="S21" s="65" t="s">
        <v>735</v>
      </c>
      <c r="T21" s="43">
        <f t="shared" si="0"/>
        <v>62370</v>
      </c>
      <c r="U21" s="44">
        <f t="shared" si="1"/>
        <v>23077</v>
      </c>
      <c r="V21" s="44">
        <f t="shared" si="2"/>
        <v>39293</v>
      </c>
      <c r="W21" s="45">
        <f t="shared" si="3"/>
        <v>27443</v>
      </c>
      <c r="X21" s="45">
        <f t="shared" si="4"/>
        <v>34927</v>
      </c>
      <c r="Y21" s="46">
        <f t="shared" si="5"/>
        <v>44907</v>
      </c>
      <c r="Z21" s="46">
        <f t="shared" si="6"/>
        <v>17463</v>
      </c>
      <c r="AA21" s="21" t="s">
        <v>1742</v>
      </c>
      <c r="AB21" s="21" t="s">
        <v>1743</v>
      </c>
      <c r="AC21" s="21" t="s">
        <v>1744</v>
      </c>
      <c r="AD21" s="91" t="s">
        <v>1745</v>
      </c>
      <c r="AE21" s="54" t="s">
        <v>425</v>
      </c>
      <c r="AF21" s="54" t="s">
        <v>327</v>
      </c>
      <c r="AG21" s="17" t="str">
        <f t="shared" si="7"/>
        <v>020103</v>
      </c>
      <c r="AH21" s="54" t="s">
        <v>1120</v>
      </c>
      <c r="AI21" s="54" t="s">
        <v>1675</v>
      </c>
      <c r="BL21" s="112">
        <v>3000</v>
      </c>
      <c r="BM21" s="42">
        <f t="shared" si="8"/>
        <v>6</v>
      </c>
      <c r="BN21" s="42" t="s">
        <v>2297</v>
      </c>
    </row>
    <row r="22" spans="1:66" s="42" customFormat="1" ht="33" customHeight="1" x14ac:dyDescent="0.3">
      <c r="A22" s="48">
        <v>19</v>
      </c>
      <c r="B22" s="28" t="s">
        <v>211</v>
      </c>
      <c r="C22" s="77" t="s">
        <v>223</v>
      </c>
      <c r="D22" s="85" t="s">
        <v>810</v>
      </c>
      <c r="E22" s="85" t="s">
        <v>810</v>
      </c>
      <c r="F22" s="20" t="s">
        <v>1396</v>
      </c>
      <c r="G22" s="21" t="s">
        <v>1620</v>
      </c>
      <c r="H22" s="21"/>
      <c r="I22" s="20" t="s">
        <v>1630</v>
      </c>
      <c r="J22" s="21" t="s">
        <v>2138</v>
      </c>
      <c r="K22" s="72" t="s">
        <v>1694</v>
      </c>
      <c r="L22" s="54" t="s">
        <v>197</v>
      </c>
      <c r="M22" s="17">
        <f>VLOOKUP(AG22,'조정계수 2025.02.01'!A:C,3,0)</f>
        <v>0.7</v>
      </c>
      <c r="N22" s="50">
        <v>15</v>
      </c>
      <c r="O22" s="50">
        <v>1</v>
      </c>
      <c r="P22" s="50">
        <v>16</v>
      </c>
      <c r="Q22" s="51">
        <v>60</v>
      </c>
      <c r="R22" s="51" t="s">
        <v>735</v>
      </c>
      <c r="S22" s="65" t="s">
        <v>735</v>
      </c>
      <c r="T22" s="43">
        <f t="shared" si="0"/>
        <v>47520</v>
      </c>
      <c r="U22" s="44">
        <f t="shared" si="1"/>
        <v>17583</v>
      </c>
      <c r="V22" s="44">
        <f t="shared" si="2"/>
        <v>29937</v>
      </c>
      <c r="W22" s="45">
        <f t="shared" si="3"/>
        <v>20909</v>
      </c>
      <c r="X22" s="45">
        <f t="shared" si="4"/>
        <v>26611</v>
      </c>
      <c r="Y22" s="46">
        <f t="shared" si="5"/>
        <v>34215</v>
      </c>
      <c r="Z22" s="46">
        <f t="shared" si="6"/>
        <v>13305</v>
      </c>
      <c r="AA22" s="21" t="s">
        <v>1746</v>
      </c>
      <c r="AB22" s="21" t="s">
        <v>1747</v>
      </c>
      <c r="AC22" s="21" t="s">
        <v>1748</v>
      </c>
      <c r="AD22" s="91" t="s">
        <v>1749</v>
      </c>
      <c r="AE22" s="54" t="s">
        <v>425</v>
      </c>
      <c r="AF22" s="54" t="s">
        <v>1158</v>
      </c>
      <c r="AG22" s="17" t="str">
        <f t="shared" si="7"/>
        <v>200101</v>
      </c>
      <c r="AH22" s="54" t="s">
        <v>1120</v>
      </c>
      <c r="AI22" s="54" t="s">
        <v>1675</v>
      </c>
      <c r="BL22" s="112">
        <v>3000</v>
      </c>
      <c r="BM22" s="42">
        <f t="shared" si="8"/>
        <v>6</v>
      </c>
      <c r="BN22" s="42" t="s">
        <v>2298</v>
      </c>
    </row>
    <row r="23" spans="1:66" s="42" customFormat="1" ht="33" customHeight="1" x14ac:dyDescent="0.3">
      <c r="A23" s="48">
        <v>20</v>
      </c>
      <c r="B23" s="28" t="s">
        <v>211</v>
      </c>
      <c r="C23" s="77" t="s">
        <v>223</v>
      </c>
      <c r="D23" s="85" t="s">
        <v>422</v>
      </c>
      <c r="E23" s="85" t="s">
        <v>184</v>
      </c>
      <c r="F23" s="20" t="s">
        <v>1396</v>
      </c>
      <c r="G23" s="21" t="s">
        <v>1620</v>
      </c>
      <c r="H23" s="21"/>
      <c r="I23" s="20" t="s">
        <v>1631</v>
      </c>
      <c r="J23" s="21" t="s">
        <v>2139</v>
      </c>
      <c r="K23" s="72" t="s">
        <v>1698</v>
      </c>
      <c r="L23" s="54" t="s">
        <v>197</v>
      </c>
      <c r="M23" s="17">
        <f>VLOOKUP(AG23,'조정계수 2025.02.01'!A:C,3,0)</f>
        <v>0.7</v>
      </c>
      <c r="N23" s="50">
        <v>16</v>
      </c>
      <c r="O23" s="50">
        <v>1</v>
      </c>
      <c r="P23" s="50">
        <v>17</v>
      </c>
      <c r="Q23" s="51">
        <v>60</v>
      </c>
      <c r="R23" s="51" t="s">
        <v>735</v>
      </c>
      <c r="S23" s="65" t="s">
        <v>735</v>
      </c>
      <c r="T23" s="43">
        <f t="shared" si="0"/>
        <v>50490</v>
      </c>
      <c r="U23" s="44">
        <f t="shared" si="1"/>
        <v>18682</v>
      </c>
      <c r="V23" s="44">
        <f t="shared" si="2"/>
        <v>31808</v>
      </c>
      <c r="W23" s="45">
        <f t="shared" si="3"/>
        <v>22216</v>
      </c>
      <c r="X23" s="45">
        <f t="shared" si="4"/>
        <v>28274</v>
      </c>
      <c r="Y23" s="46">
        <f t="shared" si="5"/>
        <v>36353</v>
      </c>
      <c r="Z23" s="46">
        <f t="shared" si="6"/>
        <v>14137</v>
      </c>
      <c r="AA23" s="21" t="s">
        <v>1750</v>
      </c>
      <c r="AB23" s="21" t="s">
        <v>1751</v>
      </c>
      <c r="AC23" s="21" t="s">
        <v>1752</v>
      </c>
      <c r="AD23" s="91" t="s">
        <v>1753</v>
      </c>
      <c r="AE23" s="54" t="s">
        <v>426</v>
      </c>
      <c r="AF23" s="54" t="s">
        <v>327</v>
      </c>
      <c r="AG23" s="17" t="str">
        <f t="shared" si="7"/>
        <v>020103</v>
      </c>
      <c r="AH23" s="54" t="s">
        <v>1120</v>
      </c>
      <c r="AI23" s="54" t="s">
        <v>1675</v>
      </c>
      <c r="BL23" s="112">
        <v>3000</v>
      </c>
      <c r="BM23" s="42">
        <f t="shared" si="8"/>
        <v>6</v>
      </c>
      <c r="BN23" s="42" t="s">
        <v>2299</v>
      </c>
    </row>
    <row r="24" spans="1:66" s="42" customFormat="1" ht="33" customHeight="1" x14ac:dyDescent="0.3">
      <c r="A24" s="48">
        <v>21</v>
      </c>
      <c r="B24" s="28" t="s">
        <v>211</v>
      </c>
      <c r="C24" s="77" t="s">
        <v>223</v>
      </c>
      <c r="D24" s="85" t="s">
        <v>1730</v>
      </c>
      <c r="E24" s="85" t="s">
        <v>1729</v>
      </c>
      <c r="F24" s="20" t="s">
        <v>1396</v>
      </c>
      <c r="G24" s="21" t="s">
        <v>1620</v>
      </c>
      <c r="H24" s="21"/>
      <c r="I24" s="20" t="s">
        <v>1632</v>
      </c>
      <c r="J24" s="21" t="s">
        <v>2140</v>
      </c>
      <c r="K24" s="72" t="s">
        <v>1697</v>
      </c>
      <c r="L24" s="54" t="s">
        <v>197</v>
      </c>
      <c r="M24" s="17">
        <f>VLOOKUP(AG24,'조정계수 2025.02.01'!A:C,3,0)</f>
        <v>0.8</v>
      </c>
      <c r="N24" s="50">
        <v>16</v>
      </c>
      <c r="O24" s="50">
        <v>1</v>
      </c>
      <c r="P24" s="50">
        <v>17</v>
      </c>
      <c r="Q24" s="51">
        <v>60</v>
      </c>
      <c r="R24" s="51" t="s">
        <v>735</v>
      </c>
      <c r="S24" s="65" t="s">
        <v>735</v>
      </c>
      <c r="T24" s="43">
        <f t="shared" si="0"/>
        <v>50490</v>
      </c>
      <c r="U24" s="44">
        <f t="shared" si="1"/>
        <v>14138</v>
      </c>
      <c r="V24" s="44">
        <f t="shared" si="2"/>
        <v>36352</v>
      </c>
      <c r="W24" s="45">
        <f t="shared" si="3"/>
        <v>18177</v>
      </c>
      <c r="X24" s="45">
        <f t="shared" si="4"/>
        <v>32313</v>
      </c>
      <c r="Y24" s="46">
        <f t="shared" si="5"/>
        <v>34334</v>
      </c>
      <c r="Z24" s="46">
        <f t="shared" si="6"/>
        <v>16156</v>
      </c>
      <c r="AA24" s="21" t="s">
        <v>1754</v>
      </c>
      <c r="AB24" s="21" t="s">
        <v>1755</v>
      </c>
      <c r="AC24" s="21" t="s">
        <v>1756</v>
      </c>
      <c r="AD24" s="91" t="s">
        <v>1757</v>
      </c>
      <c r="AE24" s="54" t="s">
        <v>426</v>
      </c>
      <c r="AF24" s="54" t="s">
        <v>1689</v>
      </c>
      <c r="AG24" s="17" t="str">
        <f t="shared" si="7"/>
        <v>200102</v>
      </c>
      <c r="AH24" s="54" t="s">
        <v>1678</v>
      </c>
      <c r="AI24" s="54" t="s">
        <v>1675</v>
      </c>
      <c r="BL24" s="112">
        <v>2500</v>
      </c>
      <c r="BM24" s="42">
        <f t="shared" si="8"/>
        <v>5</v>
      </c>
      <c r="BN24" s="42" t="s">
        <v>2300</v>
      </c>
    </row>
    <row r="25" spans="1:66" s="42" customFormat="1" ht="33" customHeight="1" x14ac:dyDescent="0.3">
      <c r="A25" s="48">
        <v>22</v>
      </c>
      <c r="B25" s="28" t="s">
        <v>211</v>
      </c>
      <c r="C25" s="77" t="s">
        <v>223</v>
      </c>
      <c r="D25" s="85" t="s">
        <v>422</v>
      </c>
      <c r="E25" s="85" t="s">
        <v>184</v>
      </c>
      <c r="F25" s="20" t="s">
        <v>1396</v>
      </c>
      <c r="G25" s="21" t="s">
        <v>1620</v>
      </c>
      <c r="H25" s="21"/>
      <c r="I25" s="20" t="s">
        <v>1633</v>
      </c>
      <c r="J25" s="21" t="s">
        <v>2141</v>
      </c>
      <c r="K25" s="72" t="s">
        <v>1695</v>
      </c>
      <c r="L25" s="54" t="s">
        <v>197</v>
      </c>
      <c r="M25" s="17">
        <f>VLOOKUP(AG25,'조정계수 2025.02.01'!A:C,3,0)</f>
        <v>0.7</v>
      </c>
      <c r="N25" s="50">
        <v>10</v>
      </c>
      <c r="O25" s="50">
        <v>1</v>
      </c>
      <c r="P25" s="50">
        <v>11</v>
      </c>
      <c r="Q25" s="51">
        <v>60</v>
      </c>
      <c r="R25" s="51" t="s">
        <v>735</v>
      </c>
      <c r="S25" s="65" t="s">
        <v>735</v>
      </c>
      <c r="T25" s="43">
        <f t="shared" si="0"/>
        <v>32670</v>
      </c>
      <c r="U25" s="44">
        <f t="shared" si="1"/>
        <v>12088</v>
      </c>
      <c r="V25" s="44">
        <f t="shared" si="2"/>
        <v>20582</v>
      </c>
      <c r="W25" s="45">
        <f t="shared" si="3"/>
        <v>14375</v>
      </c>
      <c r="X25" s="45">
        <f t="shared" si="4"/>
        <v>18295</v>
      </c>
      <c r="Y25" s="46">
        <f t="shared" si="5"/>
        <v>23523</v>
      </c>
      <c r="Z25" s="46">
        <f t="shared" si="6"/>
        <v>9147</v>
      </c>
      <c r="AA25" s="21" t="s">
        <v>1758</v>
      </c>
      <c r="AB25" s="21" t="s">
        <v>1759</v>
      </c>
      <c r="AC25" s="21" t="s">
        <v>1760</v>
      </c>
      <c r="AD25" s="91" t="s">
        <v>1761</v>
      </c>
      <c r="AE25" s="54" t="s">
        <v>425</v>
      </c>
      <c r="AF25" s="54" t="s">
        <v>327</v>
      </c>
      <c r="AG25" s="17" t="str">
        <f t="shared" si="7"/>
        <v>020103</v>
      </c>
      <c r="AH25" s="54" t="s">
        <v>1120</v>
      </c>
      <c r="AI25" s="54" t="s">
        <v>1675</v>
      </c>
      <c r="BL25" s="112">
        <v>3000</v>
      </c>
      <c r="BM25" s="42">
        <f t="shared" si="8"/>
        <v>6</v>
      </c>
      <c r="BN25" s="42" t="s">
        <v>2301</v>
      </c>
    </row>
    <row r="26" spans="1:66" s="42" customFormat="1" ht="33" customHeight="1" x14ac:dyDescent="0.3">
      <c r="A26" s="48">
        <v>23</v>
      </c>
      <c r="B26" s="28" t="s">
        <v>211</v>
      </c>
      <c r="C26" s="77" t="s">
        <v>223</v>
      </c>
      <c r="D26" s="85" t="s">
        <v>1731</v>
      </c>
      <c r="E26" s="85" t="s">
        <v>217</v>
      </c>
      <c r="F26" s="20" t="s">
        <v>1396</v>
      </c>
      <c r="G26" s="21" t="s">
        <v>1620</v>
      </c>
      <c r="H26" s="21"/>
      <c r="I26" s="20" t="s">
        <v>1634</v>
      </c>
      <c r="J26" s="21" t="s">
        <v>2142</v>
      </c>
      <c r="K26" s="72" t="s">
        <v>1696</v>
      </c>
      <c r="L26" s="54" t="s">
        <v>197</v>
      </c>
      <c r="M26" s="17">
        <f>VLOOKUP(AG26,'조정계수 2025.02.01'!A:C,3,0)</f>
        <v>0.8</v>
      </c>
      <c r="N26" s="50">
        <v>16</v>
      </c>
      <c r="O26" s="50">
        <v>1</v>
      </c>
      <c r="P26" s="50">
        <v>17</v>
      </c>
      <c r="Q26" s="51">
        <v>60</v>
      </c>
      <c r="R26" s="51" t="s">
        <v>735</v>
      </c>
      <c r="S26" s="65" t="s">
        <v>735</v>
      </c>
      <c r="T26" s="43">
        <f t="shared" si="0"/>
        <v>50490</v>
      </c>
      <c r="U26" s="44">
        <f t="shared" si="1"/>
        <v>14138</v>
      </c>
      <c r="V26" s="44">
        <f t="shared" si="2"/>
        <v>36352</v>
      </c>
      <c r="W26" s="45">
        <f t="shared" si="3"/>
        <v>18177</v>
      </c>
      <c r="X26" s="45">
        <f t="shared" si="4"/>
        <v>32313</v>
      </c>
      <c r="Y26" s="46">
        <f t="shared" si="5"/>
        <v>34334</v>
      </c>
      <c r="Z26" s="46">
        <f t="shared" si="6"/>
        <v>16156</v>
      </c>
      <c r="AA26" s="21" t="s">
        <v>1762</v>
      </c>
      <c r="AB26" s="21" t="s">
        <v>1763</v>
      </c>
      <c r="AC26" s="21" t="s">
        <v>1764</v>
      </c>
      <c r="AD26" s="91" t="s">
        <v>1765</v>
      </c>
      <c r="AE26" s="54" t="s">
        <v>426</v>
      </c>
      <c r="AF26" s="54" t="s">
        <v>241</v>
      </c>
      <c r="AG26" s="17" t="str">
        <f t="shared" si="7"/>
        <v>020302</v>
      </c>
      <c r="AH26" s="54" t="s">
        <v>368</v>
      </c>
      <c r="AI26" s="54" t="s">
        <v>1675</v>
      </c>
      <c r="BL26" s="112">
        <v>3000</v>
      </c>
      <c r="BM26" s="42">
        <f t="shared" si="8"/>
        <v>6</v>
      </c>
      <c r="BN26" s="42" t="s">
        <v>2302</v>
      </c>
    </row>
    <row r="27" spans="1:66" s="42" customFormat="1" ht="33" customHeight="1" x14ac:dyDescent="0.3">
      <c r="A27" s="48">
        <v>24</v>
      </c>
      <c r="B27" s="28" t="s">
        <v>211</v>
      </c>
      <c r="C27" s="77" t="s">
        <v>223</v>
      </c>
      <c r="D27" s="85" t="s">
        <v>201</v>
      </c>
      <c r="E27" s="85" t="s">
        <v>572</v>
      </c>
      <c r="F27" s="20" t="s">
        <v>1397</v>
      </c>
      <c r="G27" s="21" t="s">
        <v>1620</v>
      </c>
      <c r="H27" s="21"/>
      <c r="I27" s="20" t="s">
        <v>1635</v>
      </c>
      <c r="J27" s="21" t="s">
        <v>2143</v>
      </c>
      <c r="K27" s="72" t="s">
        <v>1699</v>
      </c>
      <c r="L27" s="54" t="s">
        <v>197</v>
      </c>
      <c r="M27" s="17">
        <f>VLOOKUP(AG27,'조정계수 2025.02.01'!A:C,3,0)</f>
        <v>0.8</v>
      </c>
      <c r="N27" s="50">
        <v>8</v>
      </c>
      <c r="O27" s="50">
        <v>1</v>
      </c>
      <c r="P27" s="50">
        <v>9</v>
      </c>
      <c r="Q27" s="51">
        <v>60</v>
      </c>
      <c r="R27" s="51" t="s">
        <v>735</v>
      </c>
      <c r="S27" s="65" t="s">
        <v>735</v>
      </c>
      <c r="T27" s="43">
        <f t="shared" si="0"/>
        <v>26730</v>
      </c>
      <c r="U27" s="44">
        <f t="shared" si="1"/>
        <v>7485</v>
      </c>
      <c r="V27" s="44">
        <f t="shared" si="2"/>
        <v>19245</v>
      </c>
      <c r="W27" s="45">
        <f t="shared" si="3"/>
        <v>9623</v>
      </c>
      <c r="X27" s="45">
        <f t="shared" si="4"/>
        <v>17107</v>
      </c>
      <c r="Y27" s="46">
        <f t="shared" si="5"/>
        <v>18177</v>
      </c>
      <c r="Z27" s="46">
        <f t="shared" si="6"/>
        <v>8553</v>
      </c>
      <c r="AA27" s="21" t="s">
        <v>1766</v>
      </c>
      <c r="AB27" s="21" t="s">
        <v>1767</v>
      </c>
      <c r="AC27" s="21" t="s">
        <v>1768</v>
      </c>
      <c r="AD27" s="91" t="s">
        <v>1769</v>
      </c>
      <c r="AE27" s="54" t="s">
        <v>425</v>
      </c>
      <c r="AF27" s="54" t="s">
        <v>245</v>
      </c>
      <c r="AG27" s="17" t="str">
        <f t="shared" si="7"/>
        <v>040301</v>
      </c>
      <c r="AH27" s="54" t="s">
        <v>1137</v>
      </c>
      <c r="AI27" s="54" t="s">
        <v>1675</v>
      </c>
      <c r="BL27" s="112">
        <v>3000</v>
      </c>
      <c r="BM27" s="42">
        <f t="shared" si="8"/>
        <v>6</v>
      </c>
      <c r="BN27" s="42" t="s">
        <v>2303</v>
      </c>
    </row>
    <row r="28" spans="1:66" s="42" customFormat="1" ht="33" customHeight="1" x14ac:dyDescent="0.3">
      <c r="A28" s="48">
        <v>25</v>
      </c>
      <c r="B28" s="28" t="s">
        <v>211</v>
      </c>
      <c r="C28" s="77" t="s">
        <v>223</v>
      </c>
      <c r="D28" s="85" t="s">
        <v>422</v>
      </c>
      <c r="E28" s="85" t="s">
        <v>208</v>
      </c>
      <c r="F28" s="20" t="s">
        <v>1397</v>
      </c>
      <c r="G28" s="21" t="s">
        <v>1620</v>
      </c>
      <c r="H28" s="21"/>
      <c r="I28" s="20" t="s">
        <v>1636</v>
      </c>
      <c r="J28" s="21" t="s">
        <v>2144</v>
      </c>
      <c r="K28" s="72" t="s">
        <v>1909</v>
      </c>
      <c r="L28" s="54" t="s">
        <v>197</v>
      </c>
      <c r="M28" s="17">
        <f>VLOOKUP(AG28,'조정계수 2025.02.01'!A:C,3,0)</f>
        <v>0.9</v>
      </c>
      <c r="N28" s="50">
        <v>16</v>
      </c>
      <c r="O28" s="50">
        <v>1</v>
      </c>
      <c r="P28" s="50">
        <v>17</v>
      </c>
      <c r="Q28" s="51">
        <v>60</v>
      </c>
      <c r="R28" s="51" t="s">
        <v>735</v>
      </c>
      <c r="S28" s="65" t="s">
        <v>735</v>
      </c>
      <c r="T28" s="43">
        <f t="shared" si="0"/>
        <v>50490</v>
      </c>
      <c r="U28" s="44">
        <f t="shared" si="1"/>
        <v>9594</v>
      </c>
      <c r="V28" s="44">
        <f t="shared" si="2"/>
        <v>40896</v>
      </c>
      <c r="W28" s="45">
        <f t="shared" si="3"/>
        <v>14138</v>
      </c>
      <c r="X28" s="45">
        <f t="shared" si="4"/>
        <v>36352</v>
      </c>
      <c r="Y28" s="46">
        <f t="shared" si="5"/>
        <v>32314</v>
      </c>
      <c r="Z28" s="46">
        <f t="shared" si="6"/>
        <v>18176</v>
      </c>
      <c r="AA28" s="21" t="s">
        <v>1770</v>
      </c>
      <c r="AB28" s="21" t="s">
        <v>1771</v>
      </c>
      <c r="AC28" s="21" t="s">
        <v>1772</v>
      </c>
      <c r="AD28" s="91" t="s">
        <v>1773</v>
      </c>
      <c r="AE28" s="54" t="s">
        <v>425</v>
      </c>
      <c r="AF28" s="54" t="s">
        <v>243</v>
      </c>
      <c r="AG28" s="17" t="str">
        <f t="shared" si="7"/>
        <v>100301</v>
      </c>
      <c r="AH28" s="54" t="s">
        <v>1679</v>
      </c>
      <c r="AI28" s="54" t="s">
        <v>1675</v>
      </c>
      <c r="BL28" s="112">
        <v>2000</v>
      </c>
      <c r="BM28" s="42">
        <f t="shared" si="8"/>
        <v>4</v>
      </c>
      <c r="BN28" s="42" t="s">
        <v>2304</v>
      </c>
    </row>
    <row r="29" spans="1:66" s="42" customFormat="1" ht="33" customHeight="1" x14ac:dyDescent="0.3">
      <c r="A29" s="48">
        <v>26</v>
      </c>
      <c r="B29" s="28" t="s">
        <v>211</v>
      </c>
      <c r="C29" s="77" t="s">
        <v>223</v>
      </c>
      <c r="D29" s="85" t="s">
        <v>1730</v>
      </c>
      <c r="E29" s="85" t="s">
        <v>662</v>
      </c>
      <c r="F29" s="20" t="s">
        <v>1396</v>
      </c>
      <c r="G29" s="21" t="s">
        <v>1620</v>
      </c>
      <c r="H29" s="21"/>
      <c r="I29" s="20" t="s">
        <v>1637</v>
      </c>
      <c r="J29" s="21" t="s">
        <v>2145</v>
      </c>
      <c r="K29" s="72" t="s">
        <v>1700</v>
      </c>
      <c r="L29" s="54" t="s">
        <v>197</v>
      </c>
      <c r="M29" s="17">
        <f>VLOOKUP(AG29,'조정계수 2025.02.01'!A:C,3,0)</f>
        <v>0.9</v>
      </c>
      <c r="N29" s="50">
        <v>20</v>
      </c>
      <c r="O29" s="50">
        <v>1</v>
      </c>
      <c r="P29" s="50">
        <v>21</v>
      </c>
      <c r="Q29" s="51">
        <v>60</v>
      </c>
      <c r="R29" s="51" t="s">
        <v>735</v>
      </c>
      <c r="S29" s="65" t="s">
        <v>735</v>
      </c>
      <c r="T29" s="43">
        <f t="shared" si="0"/>
        <v>62370</v>
      </c>
      <c r="U29" s="44">
        <f t="shared" si="1"/>
        <v>11851</v>
      </c>
      <c r="V29" s="44">
        <f t="shared" si="2"/>
        <v>50519</v>
      </c>
      <c r="W29" s="45">
        <f t="shared" si="3"/>
        <v>17464</v>
      </c>
      <c r="X29" s="45">
        <f t="shared" si="4"/>
        <v>44906</v>
      </c>
      <c r="Y29" s="46">
        <f t="shared" si="5"/>
        <v>39917</v>
      </c>
      <c r="Z29" s="46">
        <f t="shared" si="6"/>
        <v>22453</v>
      </c>
      <c r="AA29" s="21" t="s">
        <v>1774</v>
      </c>
      <c r="AB29" s="21" t="s">
        <v>1775</v>
      </c>
      <c r="AC29" s="21" t="s">
        <v>1776</v>
      </c>
      <c r="AD29" s="91" t="s">
        <v>1777</v>
      </c>
      <c r="AE29" s="54" t="s">
        <v>426</v>
      </c>
      <c r="AF29" s="54" t="s">
        <v>1690</v>
      </c>
      <c r="AG29" s="17" t="str">
        <f t="shared" si="7"/>
        <v>200108</v>
      </c>
      <c r="AH29" s="54" t="s">
        <v>333</v>
      </c>
      <c r="AI29" s="54" t="s">
        <v>1675</v>
      </c>
      <c r="BL29" s="112">
        <v>3000</v>
      </c>
      <c r="BM29" s="42">
        <f t="shared" si="8"/>
        <v>6</v>
      </c>
      <c r="BN29" s="42" t="s">
        <v>2305</v>
      </c>
    </row>
    <row r="30" spans="1:66" s="42" customFormat="1" ht="33" customHeight="1" x14ac:dyDescent="0.3">
      <c r="A30" s="48">
        <v>27</v>
      </c>
      <c r="B30" s="28" t="s">
        <v>211</v>
      </c>
      <c r="C30" s="77" t="s">
        <v>223</v>
      </c>
      <c r="D30" s="85" t="s">
        <v>422</v>
      </c>
      <c r="E30" s="85" t="s">
        <v>184</v>
      </c>
      <c r="F30" s="20" t="s">
        <v>1396</v>
      </c>
      <c r="G30" s="21" t="s">
        <v>1620</v>
      </c>
      <c r="H30" s="21"/>
      <c r="I30" s="20" t="s">
        <v>1638</v>
      </c>
      <c r="J30" s="21" t="s">
        <v>2146</v>
      </c>
      <c r="K30" s="72" t="s">
        <v>1668</v>
      </c>
      <c r="L30" s="54" t="s">
        <v>197</v>
      </c>
      <c r="M30" s="17">
        <f>VLOOKUP(AG30,'조정계수 2025.02.01'!A:C,3,0)</f>
        <v>0.7</v>
      </c>
      <c r="N30" s="50">
        <v>12</v>
      </c>
      <c r="O30" s="50">
        <v>1</v>
      </c>
      <c r="P30" s="50">
        <v>13</v>
      </c>
      <c r="Q30" s="51">
        <v>60</v>
      </c>
      <c r="R30" s="51" t="s">
        <v>735</v>
      </c>
      <c r="S30" s="65" t="s">
        <v>735</v>
      </c>
      <c r="T30" s="43">
        <f t="shared" si="0"/>
        <v>38610</v>
      </c>
      <c r="U30" s="44">
        <f t="shared" si="1"/>
        <v>14286</v>
      </c>
      <c r="V30" s="44">
        <f t="shared" si="2"/>
        <v>24324</v>
      </c>
      <c r="W30" s="45">
        <f t="shared" si="3"/>
        <v>16989</v>
      </c>
      <c r="X30" s="45">
        <f t="shared" si="4"/>
        <v>21621</v>
      </c>
      <c r="Y30" s="46">
        <f t="shared" si="5"/>
        <v>27800</v>
      </c>
      <c r="Z30" s="46">
        <f t="shared" si="6"/>
        <v>10810</v>
      </c>
      <c r="AA30" s="21" t="s">
        <v>1778</v>
      </c>
      <c r="AB30" s="21" t="s">
        <v>1779</v>
      </c>
      <c r="AC30" s="21" t="s">
        <v>1780</v>
      </c>
      <c r="AD30" s="91" t="s">
        <v>1781</v>
      </c>
      <c r="AE30" s="54" t="s">
        <v>425</v>
      </c>
      <c r="AF30" s="54" t="s">
        <v>234</v>
      </c>
      <c r="AG30" s="17" t="str">
        <f t="shared" si="7"/>
        <v>200101</v>
      </c>
      <c r="AH30" s="54" t="s">
        <v>1680</v>
      </c>
      <c r="AI30" s="54" t="s">
        <v>1675</v>
      </c>
      <c r="BL30" s="112">
        <v>3000</v>
      </c>
      <c r="BM30" s="42">
        <f t="shared" si="8"/>
        <v>6</v>
      </c>
      <c r="BN30" s="42" t="s">
        <v>2306</v>
      </c>
    </row>
    <row r="31" spans="1:66" s="42" customFormat="1" ht="33" customHeight="1" x14ac:dyDescent="0.3">
      <c r="A31" s="48">
        <v>28</v>
      </c>
      <c r="B31" s="28" t="s">
        <v>211</v>
      </c>
      <c r="C31" s="77" t="s">
        <v>223</v>
      </c>
      <c r="D31" s="85" t="s">
        <v>422</v>
      </c>
      <c r="E31" s="85" t="s">
        <v>1732</v>
      </c>
      <c r="F31" s="20" t="s">
        <v>1396</v>
      </c>
      <c r="G31" s="21" t="s">
        <v>1620</v>
      </c>
      <c r="H31" s="21"/>
      <c r="I31" s="20" t="s">
        <v>1639</v>
      </c>
      <c r="J31" s="21" t="s">
        <v>2147</v>
      </c>
      <c r="K31" s="72" t="s">
        <v>1669</v>
      </c>
      <c r="L31" s="54" t="s">
        <v>197</v>
      </c>
      <c r="M31" s="17">
        <f>VLOOKUP(AG31,'조정계수 2025.02.01'!A:C,3,0)</f>
        <v>0.7</v>
      </c>
      <c r="N31" s="50">
        <v>10</v>
      </c>
      <c r="O31" s="50">
        <v>1</v>
      </c>
      <c r="P31" s="50">
        <v>11</v>
      </c>
      <c r="Q31" s="51">
        <v>60</v>
      </c>
      <c r="R31" s="51" t="s">
        <v>735</v>
      </c>
      <c r="S31" s="65" t="s">
        <v>735</v>
      </c>
      <c r="T31" s="43">
        <f t="shared" si="0"/>
        <v>32670</v>
      </c>
      <c r="U31" s="44">
        <f t="shared" si="1"/>
        <v>12088</v>
      </c>
      <c r="V31" s="44">
        <f t="shared" si="2"/>
        <v>20582</v>
      </c>
      <c r="W31" s="45">
        <f t="shared" si="3"/>
        <v>14375</v>
      </c>
      <c r="X31" s="45">
        <f t="shared" si="4"/>
        <v>18295</v>
      </c>
      <c r="Y31" s="46">
        <f t="shared" si="5"/>
        <v>23523</v>
      </c>
      <c r="Z31" s="46">
        <f t="shared" si="6"/>
        <v>9147</v>
      </c>
      <c r="AA31" s="21" t="s">
        <v>1782</v>
      </c>
      <c r="AB31" s="21" t="s">
        <v>1783</v>
      </c>
      <c r="AC31" s="21" t="s">
        <v>1784</v>
      </c>
      <c r="AD31" s="91" t="s">
        <v>1785</v>
      </c>
      <c r="AE31" s="54" t="s">
        <v>426</v>
      </c>
      <c r="AF31" s="54" t="s">
        <v>258</v>
      </c>
      <c r="AG31" s="17" t="str">
        <f t="shared" si="7"/>
        <v>020101</v>
      </c>
      <c r="AH31" s="54" t="s">
        <v>1120</v>
      </c>
      <c r="AI31" s="54" t="s">
        <v>1675</v>
      </c>
      <c r="BL31" s="112">
        <v>3000</v>
      </c>
      <c r="BM31" s="42">
        <f t="shared" si="8"/>
        <v>6</v>
      </c>
      <c r="BN31" s="42" t="s">
        <v>2307</v>
      </c>
    </row>
    <row r="32" spans="1:66" s="42" customFormat="1" ht="33" customHeight="1" x14ac:dyDescent="0.3">
      <c r="A32" s="48">
        <v>29</v>
      </c>
      <c r="B32" s="28" t="s">
        <v>211</v>
      </c>
      <c r="C32" s="77" t="s">
        <v>223</v>
      </c>
      <c r="D32" s="85" t="s">
        <v>422</v>
      </c>
      <c r="E32" s="85" t="s">
        <v>1732</v>
      </c>
      <c r="F32" s="20" t="s">
        <v>1396</v>
      </c>
      <c r="G32" s="21" t="s">
        <v>1620</v>
      </c>
      <c r="H32" s="21"/>
      <c r="I32" s="20" t="s">
        <v>1640</v>
      </c>
      <c r="J32" s="21" t="s">
        <v>2148</v>
      </c>
      <c r="K32" s="72" t="s">
        <v>1887</v>
      </c>
      <c r="L32" s="54" t="s">
        <v>197</v>
      </c>
      <c r="M32" s="17">
        <f>VLOOKUP(AG32,'조정계수 2025.02.01'!A:C,3,0)</f>
        <v>0.7</v>
      </c>
      <c r="N32" s="50">
        <v>10</v>
      </c>
      <c r="O32" s="50">
        <v>1</v>
      </c>
      <c r="P32" s="50">
        <v>11</v>
      </c>
      <c r="Q32" s="51">
        <v>60</v>
      </c>
      <c r="R32" s="51" t="s">
        <v>735</v>
      </c>
      <c r="S32" s="65" t="s">
        <v>735</v>
      </c>
      <c r="T32" s="43">
        <f t="shared" si="0"/>
        <v>32670</v>
      </c>
      <c r="U32" s="44">
        <f t="shared" si="1"/>
        <v>12088</v>
      </c>
      <c r="V32" s="44">
        <f t="shared" si="2"/>
        <v>20582</v>
      </c>
      <c r="W32" s="45">
        <f t="shared" si="3"/>
        <v>14375</v>
      </c>
      <c r="X32" s="45">
        <f t="shared" si="4"/>
        <v>18295</v>
      </c>
      <c r="Y32" s="46">
        <f t="shared" si="5"/>
        <v>23523</v>
      </c>
      <c r="Z32" s="46">
        <f t="shared" si="6"/>
        <v>9147</v>
      </c>
      <c r="AA32" s="21" t="s">
        <v>1786</v>
      </c>
      <c r="AB32" s="21" t="s">
        <v>1787</v>
      </c>
      <c r="AC32" s="21" t="s">
        <v>1788</v>
      </c>
      <c r="AD32" s="91" t="s">
        <v>1789</v>
      </c>
      <c r="AE32" s="54" t="s">
        <v>425</v>
      </c>
      <c r="AF32" s="54" t="s">
        <v>257</v>
      </c>
      <c r="AG32" s="17" t="str">
        <f t="shared" si="7"/>
        <v>020203</v>
      </c>
      <c r="AH32" s="54" t="s">
        <v>1120</v>
      </c>
      <c r="AI32" s="54" t="s">
        <v>1675</v>
      </c>
      <c r="BL32" s="112">
        <v>3000</v>
      </c>
      <c r="BM32" s="42">
        <f t="shared" si="8"/>
        <v>6</v>
      </c>
      <c r="BN32" s="42" t="s">
        <v>2308</v>
      </c>
    </row>
    <row r="33" spans="1:66" s="42" customFormat="1" ht="33" customHeight="1" x14ac:dyDescent="0.3">
      <c r="A33" s="48">
        <v>30</v>
      </c>
      <c r="B33" s="28" t="s">
        <v>211</v>
      </c>
      <c r="C33" s="77" t="s">
        <v>223</v>
      </c>
      <c r="D33" s="85" t="s">
        <v>1730</v>
      </c>
      <c r="E33" s="85" t="s">
        <v>1729</v>
      </c>
      <c r="F33" s="20" t="s">
        <v>1396</v>
      </c>
      <c r="G33" s="21" t="s">
        <v>1620</v>
      </c>
      <c r="H33" s="21"/>
      <c r="I33" s="20" t="s">
        <v>1641</v>
      </c>
      <c r="J33" s="21" t="s">
        <v>2149</v>
      </c>
      <c r="K33" s="72" t="s">
        <v>1888</v>
      </c>
      <c r="L33" s="54" t="s">
        <v>197</v>
      </c>
      <c r="M33" s="17">
        <f>VLOOKUP(AG33,'조정계수 2025.02.01'!A:C,3,0)</f>
        <v>0.7</v>
      </c>
      <c r="N33" s="50">
        <v>24</v>
      </c>
      <c r="O33" s="50">
        <v>1</v>
      </c>
      <c r="P33" s="50">
        <v>25</v>
      </c>
      <c r="Q33" s="51">
        <v>60</v>
      </c>
      <c r="R33" s="51" t="s">
        <v>735</v>
      </c>
      <c r="S33" s="65" t="s">
        <v>735</v>
      </c>
      <c r="T33" s="43">
        <f t="shared" si="0"/>
        <v>74250</v>
      </c>
      <c r="U33" s="44">
        <f t="shared" si="1"/>
        <v>27473</v>
      </c>
      <c r="V33" s="44">
        <f t="shared" si="2"/>
        <v>46777</v>
      </c>
      <c r="W33" s="45">
        <f t="shared" si="3"/>
        <v>32670</v>
      </c>
      <c r="X33" s="45">
        <f t="shared" si="4"/>
        <v>41580</v>
      </c>
      <c r="Y33" s="46">
        <f t="shared" si="5"/>
        <v>53460</v>
      </c>
      <c r="Z33" s="46">
        <f t="shared" si="6"/>
        <v>20790</v>
      </c>
      <c r="AA33" s="21" t="s">
        <v>1790</v>
      </c>
      <c r="AB33" s="21" t="s">
        <v>1791</v>
      </c>
      <c r="AC33" s="21" t="s">
        <v>1792</v>
      </c>
      <c r="AD33" s="91" t="s">
        <v>1793</v>
      </c>
      <c r="AE33" s="54" t="s">
        <v>426</v>
      </c>
      <c r="AF33" s="54" t="s">
        <v>249</v>
      </c>
      <c r="AG33" s="17" t="str">
        <f t="shared" si="7"/>
        <v>200101</v>
      </c>
      <c r="AH33" s="54" t="s">
        <v>1678</v>
      </c>
      <c r="AI33" s="54" t="s">
        <v>1675</v>
      </c>
      <c r="BL33" s="112">
        <v>3000</v>
      </c>
      <c r="BM33" s="42">
        <f t="shared" si="8"/>
        <v>6</v>
      </c>
      <c r="BN33" s="42" t="s">
        <v>2309</v>
      </c>
    </row>
    <row r="34" spans="1:66" s="42" customFormat="1" ht="33" customHeight="1" x14ac:dyDescent="0.3">
      <c r="A34" s="48">
        <v>31</v>
      </c>
      <c r="B34" s="28" t="s">
        <v>211</v>
      </c>
      <c r="C34" s="77" t="s">
        <v>223</v>
      </c>
      <c r="D34" s="85" t="s">
        <v>1730</v>
      </c>
      <c r="E34" s="85" t="s">
        <v>1729</v>
      </c>
      <c r="F34" s="20" t="s">
        <v>1396</v>
      </c>
      <c r="G34" s="21" t="s">
        <v>1620</v>
      </c>
      <c r="H34" s="21"/>
      <c r="I34" s="20" t="s">
        <v>1642</v>
      </c>
      <c r="J34" s="21" t="s">
        <v>2150</v>
      </c>
      <c r="K34" s="72" t="s">
        <v>1889</v>
      </c>
      <c r="L34" s="54" t="s">
        <v>197</v>
      </c>
      <c r="M34" s="17">
        <f>VLOOKUP(AG34,'조정계수 2025.02.01'!A:C,3,0)</f>
        <v>0.7</v>
      </c>
      <c r="N34" s="50">
        <v>16</v>
      </c>
      <c r="O34" s="50">
        <v>1</v>
      </c>
      <c r="P34" s="50">
        <v>17</v>
      </c>
      <c r="Q34" s="51">
        <v>60</v>
      </c>
      <c r="R34" s="51" t="s">
        <v>735</v>
      </c>
      <c r="S34" s="65" t="s">
        <v>735</v>
      </c>
      <c r="T34" s="43">
        <f t="shared" si="0"/>
        <v>50490</v>
      </c>
      <c r="U34" s="44">
        <f t="shared" si="1"/>
        <v>18682</v>
      </c>
      <c r="V34" s="44">
        <f t="shared" si="2"/>
        <v>31808</v>
      </c>
      <c r="W34" s="45">
        <f t="shared" si="3"/>
        <v>22216</v>
      </c>
      <c r="X34" s="45">
        <f t="shared" si="4"/>
        <v>28274</v>
      </c>
      <c r="Y34" s="46">
        <f t="shared" si="5"/>
        <v>36353</v>
      </c>
      <c r="Z34" s="46">
        <f t="shared" si="6"/>
        <v>14137</v>
      </c>
      <c r="AA34" s="21" t="s">
        <v>1794</v>
      </c>
      <c r="AB34" s="21" t="s">
        <v>1795</v>
      </c>
      <c r="AC34" s="21" t="s">
        <v>1796</v>
      </c>
      <c r="AD34" s="91" t="s">
        <v>1797</v>
      </c>
      <c r="AE34" s="54" t="s">
        <v>426</v>
      </c>
      <c r="AF34" s="54" t="s">
        <v>249</v>
      </c>
      <c r="AG34" s="17" t="str">
        <f t="shared" si="7"/>
        <v>200101</v>
      </c>
      <c r="AH34" s="54" t="s">
        <v>1678</v>
      </c>
      <c r="AI34" s="54" t="s">
        <v>1675</v>
      </c>
      <c r="BL34" s="112">
        <v>3000</v>
      </c>
      <c r="BM34" s="42">
        <f t="shared" si="8"/>
        <v>6</v>
      </c>
      <c r="BN34" s="42" t="s">
        <v>2310</v>
      </c>
    </row>
    <row r="35" spans="1:66" s="42" customFormat="1" ht="33" customHeight="1" x14ac:dyDescent="0.3">
      <c r="A35" s="48">
        <v>32</v>
      </c>
      <c r="B35" s="28" t="s">
        <v>211</v>
      </c>
      <c r="C35" s="77" t="s">
        <v>223</v>
      </c>
      <c r="D35" s="85" t="s">
        <v>441</v>
      </c>
      <c r="E35" s="85" t="s">
        <v>435</v>
      </c>
      <c r="F35" s="20" t="s">
        <v>1396</v>
      </c>
      <c r="G35" s="21" t="s">
        <v>1620</v>
      </c>
      <c r="H35" s="21"/>
      <c r="I35" s="20" t="s">
        <v>1643</v>
      </c>
      <c r="J35" s="21" t="s">
        <v>2151</v>
      </c>
      <c r="K35" s="72" t="s">
        <v>1890</v>
      </c>
      <c r="L35" s="54" t="s">
        <v>197</v>
      </c>
      <c r="M35" s="17">
        <f>VLOOKUP(AG35,'조정계수 2025.02.01'!A:C,3,0)</f>
        <v>0.9</v>
      </c>
      <c r="N35" s="50">
        <v>20</v>
      </c>
      <c r="O35" s="50">
        <v>1</v>
      </c>
      <c r="P35" s="50">
        <v>21</v>
      </c>
      <c r="Q35" s="51">
        <v>60</v>
      </c>
      <c r="R35" s="51" t="s">
        <v>735</v>
      </c>
      <c r="S35" s="65" t="s">
        <v>735</v>
      </c>
      <c r="T35" s="43">
        <f t="shared" si="0"/>
        <v>62370</v>
      </c>
      <c r="U35" s="44">
        <f t="shared" si="1"/>
        <v>11851</v>
      </c>
      <c r="V35" s="44">
        <f t="shared" si="2"/>
        <v>50519</v>
      </c>
      <c r="W35" s="45">
        <f t="shared" si="3"/>
        <v>17464</v>
      </c>
      <c r="X35" s="45">
        <f t="shared" si="4"/>
        <v>44906</v>
      </c>
      <c r="Y35" s="46">
        <f t="shared" si="5"/>
        <v>39917</v>
      </c>
      <c r="Z35" s="46">
        <f t="shared" si="6"/>
        <v>22453</v>
      </c>
      <c r="AA35" s="21" t="s">
        <v>1798</v>
      </c>
      <c r="AB35" s="21" t="s">
        <v>1799</v>
      </c>
      <c r="AC35" s="21" t="s">
        <v>1800</v>
      </c>
      <c r="AD35" s="91" t="s">
        <v>1801</v>
      </c>
      <c r="AE35" s="54" t="s">
        <v>426</v>
      </c>
      <c r="AF35" s="54" t="s">
        <v>236</v>
      </c>
      <c r="AG35" s="17" t="str">
        <f t="shared" si="7"/>
        <v>060102</v>
      </c>
      <c r="AH35" s="54" t="s">
        <v>1088</v>
      </c>
      <c r="AI35" s="54" t="s">
        <v>1675</v>
      </c>
      <c r="BL35" s="112">
        <v>3000</v>
      </c>
      <c r="BM35" s="42">
        <f t="shared" si="8"/>
        <v>6</v>
      </c>
      <c r="BN35" s="42" t="s">
        <v>2311</v>
      </c>
    </row>
    <row r="36" spans="1:66" s="42" customFormat="1" ht="33" customHeight="1" x14ac:dyDescent="0.3">
      <c r="A36" s="48">
        <v>33</v>
      </c>
      <c r="B36" s="28" t="s">
        <v>211</v>
      </c>
      <c r="C36" s="77" t="s">
        <v>223</v>
      </c>
      <c r="D36" s="85" t="s">
        <v>1730</v>
      </c>
      <c r="E36" s="85" t="s">
        <v>662</v>
      </c>
      <c r="F36" s="20" t="s">
        <v>1396</v>
      </c>
      <c r="G36" s="21" t="s">
        <v>1620</v>
      </c>
      <c r="H36" s="21"/>
      <c r="I36" s="20" t="s">
        <v>1644</v>
      </c>
      <c r="J36" s="21" t="s">
        <v>2152</v>
      </c>
      <c r="K36" s="72" t="s">
        <v>1891</v>
      </c>
      <c r="L36" s="54" t="s">
        <v>197</v>
      </c>
      <c r="M36" s="17">
        <f>VLOOKUP(AG36,'조정계수 2025.02.01'!A:C,3,0)</f>
        <v>0.9</v>
      </c>
      <c r="N36" s="50">
        <v>12</v>
      </c>
      <c r="O36" s="50">
        <v>1</v>
      </c>
      <c r="P36" s="50">
        <v>13</v>
      </c>
      <c r="Q36" s="51">
        <v>60</v>
      </c>
      <c r="R36" s="51" t="s">
        <v>735</v>
      </c>
      <c r="S36" s="65" t="s">
        <v>735</v>
      </c>
      <c r="T36" s="43">
        <f t="shared" ref="T36:T67" si="9">IF(L36="A",6160,IF(L36="B",4180,IF(L36="C",2970,0)))*P36</f>
        <v>38610</v>
      </c>
      <c r="U36" s="44">
        <f t="shared" ref="U36:U67" si="10">T36-V36</f>
        <v>7336</v>
      </c>
      <c r="V36" s="44">
        <f t="shared" ref="V36:V67" si="11">ROUNDDOWN(IF(L36="A",6160,IF(L36="B",4180,IF(L36="C",2970,0)))*P36*M36*IF(F36="직무법정",0.5,IF(F36="외국어과정",0.5,0.9)),0)</f>
        <v>31274</v>
      </c>
      <c r="W36" s="45">
        <f t="shared" ref="W36:W67" si="12">T36-X36</f>
        <v>10811</v>
      </c>
      <c r="X36" s="45">
        <f t="shared" ref="X36:X67" si="13">ROUNDDOWN(IF(L36="A",6160,IF(L36="B",4180,IF(L36="C",2970,0)))*P36*M36*IF(F36="직무법정",0.4,IF(F36="외국어과정",0.4,0.8)),0)</f>
        <v>27799</v>
      </c>
      <c r="Y36" s="46">
        <f t="shared" ref="Y36:Y67" si="14">T36-Z36</f>
        <v>24711</v>
      </c>
      <c r="Z36" s="46">
        <f t="shared" ref="Z36:Z67" si="15">ROUNDDOWN(IF(L36="A",6160,IF(L36="B",4180,IF(L36="C",2970,0)))*P36*M36*IF(F36="직무법정",0.2,IF(F36="외국어과정",0.2,0.4)),0)</f>
        <v>13899</v>
      </c>
      <c r="AA36" s="21" t="s">
        <v>1802</v>
      </c>
      <c r="AB36" s="21" t="s">
        <v>1803</v>
      </c>
      <c r="AC36" s="21" t="s">
        <v>1804</v>
      </c>
      <c r="AD36" s="91" t="s">
        <v>1805</v>
      </c>
      <c r="AE36" s="54" t="s">
        <v>426</v>
      </c>
      <c r="AF36" s="54" t="s">
        <v>1691</v>
      </c>
      <c r="AG36" s="17" t="str">
        <f t="shared" ref="AG36:AG56" si="16">LEFT(AF36,6)</f>
        <v>200108</v>
      </c>
      <c r="AH36" s="54" t="s">
        <v>1120</v>
      </c>
      <c r="AI36" s="54" t="s">
        <v>1675</v>
      </c>
      <c r="BL36" s="112">
        <v>3000</v>
      </c>
      <c r="BM36" s="42">
        <f t="shared" ref="BM36:BM67" si="17">BL36/500</f>
        <v>6</v>
      </c>
      <c r="BN36" s="42" t="s">
        <v>2312</v>
      </c>
    </row>
    <row r="37" spans="1:66" s="42" customFormat="1" ht="33" customHeight="1" x14ac:dyDescent="0.3">
      <c r="A37" s="48">
        <v>34</v>
      </c>
      <c r="B37" s="28" t="s">
        <v>211</v>
      </c>
      <c r="C37" s="77" t="s">
        <v>223</v>
      </c>
      <c r="D37" s="85" t="s">
        <v>441</v>
      </c>
      <c r="E37" s="85" t="s">
        <v>435</v>
      </c>
      <c r="F37" s="20" t="s">
        <v>1396</v>
      </c>
      <c r="G37" s="21" t="s">
        <v>1620</v>
      </c>
      <c r="H37" s="21"/>
      <c r="I37" s="20" t="s">
        <v>1645</v>
      </c>
      <c r="J37" s="21" t="s">
        <v>2153</v>
      </c>
      <c r="K37" s="72" t="s">
        <v>1892</v>
      </c>
      <c r="L37" s="54" t="s">
        <v>197</v>
      </c>
      <c r="M37" s="17">
        <f>VLOOKUP(AG37,'조정계수 2025.02.01'!A:C,3,0)</f>
        <v>0.9</v>
      </c>
      <c r="N37" s="50">
        <v>30</v>
      </c>
      <c r="O37" s="50">
        <v>1</v>
      </c>
      <c r="P37" s="50">
        <v>31</v>
      </c>
      <c r="Q37" s="51">
        <v>60</v>
      </c>
      <c r="R37" s="51" t="s">
        <v>735</v>
      </c>
      <c r="S37" s="65" t="s">
        <v>735</v>
      </c>
      <c r="T37" s="43">
        <f t="shared" si="9"/>
        <v>92070</v>
      </c>
      <c r="U37" s="44">
        <f t="shared" si="10"/>
        <v>17494</v>
      </c>
      <c r="V37" s="44">
        <f t="shared" si="11"/>
        <v>74576</v>
      </c>
      <c r="W37" s="45">
        <f t="shared" si="12"/>
        <v>25780</v>
      </c>
      <c r="X37" s="45">
        <f t="shared" si="13"/>
        <v>66290</v>
      </c>
      <c r="Y37" s="46">
        <f t="shared" si="14"/>
        <v>58925</v>
      </c>
      <c r="Z37" s="46">
        <f t="shared" si="15"/>
        <v>33145</v>
      </c>
      <c r="AA37" s="21" t="s">
        <v>1806</v>
      </c>
      <c r="AB37" s="21" t="s">
        <v>1294</v>
      </c>
      <c r="AC37" s="21" t="s">
        <v>1807</v>
      </c>
      <c r="AD37" s="91" t="s">
        <v>1808</v>
      </c>
      <c r="AE37" s="54" t="s">
        <v>426</v>
      </c>
      <c r="AF37" s="54" t="s">
        <v>240</v>
      </c>
      <c r="AG37" s="17" t="str">
        <f t="shared" si="16"/>
        <v>060102</v>
      </c>
      <c r="AH37" s="54" t="s">
        <v>1088</v>
      </c>
      <c r="AI37" s="54" t="s">
        <v>1675</v>
      </c>
      <c r="BL37" s="112">
        <v>3000</v>
      </c>
      <c r="BM37" s="42">
        <f t="shared" si="17"/>
        <v>6</v>
      </c>
      <c r="BN37" s="42" t="s">
        <v>2313</v>
      </c>
    </row>
    <row r="38" spans="1:66" s="42" customFormat="1" ht="33" customHeight="1" x14ac:dyDescent="0.3">
      <c r="A38" s="48">
        <v>35</v>
      </c>
      <c r="B38" s="28" t="s">
        <v>211</v>
      </c>
      <c r="C38" s="77" t="s">
        <v>223</v>
      </c>
      <c r="D38" s="85" t="s">
        <v>1733</v>
      </c>
      <c r="E38" s="85" t="s">
        <v>1734</v>
      </c>
      <c r="F38" s="20" t="s">
        <v>1396</v>
      </c>
      <c r="G38" s="21" t="s">
        <v>1620</v>
      </c>
      <c r="H38" s="21"/>
      <c r="I38" s="20" t="s">
        <v>1646</v>
      </c>
      <c r="J38" s="21" t="s">
        <v>2154</v>
      </c>
      <c r="K38" s="72" t="s">
        <v>1893</v>
      </c>
      <c r="L38" s="54" t="s">
        <v>197</v>
      </c>
      <c r="M38" s="17">
        <f>VLOOKUP(AG38,'조정계수 2025.02.01'!A:C,3,0)</f>
        <v>0.9</v>
      </c>
      <c r="N38" s="50">
        <v>16</v>
      </c>
      <c r="O38" s="50">
        <v>1</v>
      </c>
      <c r="P38" s="50">
        <v>17</v>
      </c>
      <c r="Q38" s="51">
        <v>60</v>
      </c>
      <c r="R38" s="51" t="s">
        <v>735</v>
      </c>
      <c r="S38" s="65" t="s">
        <v>735</v>
      </c>
      <c r="T38" s="43">
        <f t="shared" si="9"/>
        <v>50490</v>
      </c>
      <c r="U38" s="44">
        <f t="shared" si="10"/>
        <v>9594</v>
      </c>
      <c r="V38" s="44">
        <f t="shared" si="11"/>
        <v>40896</v>
      </c>
      <c r="W38" s="45">
        <f t="shared" si="12"/>
        <v>14138</v>
      </c>
      <c r="X38" s="45">
        <f t="shared" si="13"/>
        <v>36352</v>
      </c>
      <c r="Y38" s="46">
        <f t="shared" si="14"/>
        <v>32314</v>
      </c>
      <c r="Z38" s="46">
        <f t="shared" si="15"/>
        <v>18176</v>
      </c>
      <c r="AA38" s="21" t="s">
        <v>1809</v>
      </c>
      <c r="AB38" s="21" t="s">
        <v>1810</v>
      </c>
      <c r="AC38" s="21" t="s">
        <v>1811</v>
      </c>
      <c r="AD38" s="91" t="s">
        <v>1812</v>
      </c>
      <c r="AE38" s="54" t="s">
        <v>426</v>
      </c>
      <c r="AF38" s="54" t="s">
        <v>1692</v>
      </c>
      <c r="AG38" s="17" t="str">
        <f t="shared" si="16"/>
        <v>020202</v>
      </c>
      <c r="AH38" s="54" t="s">
        <v>1681</v>
      </c>
      <c r="AI38" s="54" t="s">
        <v>1675</v>
      </c>
      <c r="BL38" s="112">
        <v>1000</v>
      </c>
      <c r="BM38" s="42">
        <f t="shared" si="17"/>
        <v>2</v>
      </c>
      <c r="BN38" s="42" t="s">
        <v>2314</v>
      </c>
    </row>
    <row r="39" spans="1:66" s="42" customFormat="1" ht="33" customHeight="1" x14ac:dyDescent="0.3">
      <c r="A39" s="48">
        <v>36</v>
      </c>
      <c r="B39" s="28" t="s">
        <v>211</v>
      </c>
      <c r="C39" s="77" t="s">
        <v>223</v>
      </c>
      <c r="D39" s="85" t="s">
        <v>441</v>
      </c>
      <c r="E39" s="85" t="s">
        <v>749</v>
      </c>
      <c r="F39" s="79" t="str">
        <f>IF(MID(I39,16,2)="J1","일반직무유사",IF(MID(I39,16,2)="R0","직무법정",IF(MID(I39,16,2)="A4","NCS과정",IF(MID(I39,16,2)="F0","외국어과정","일반직무"))))</f>
        <v>직무법정</v>
      </c>
      <c r="G39" s="21" t="s">
        <v>1620</v>
      </c>
      <c r="H39" s="21"/>
      <c r="I39" s="20" t="s">
        <v>1647</v>
      </c>
      <c r="J39" s="21" t="s">
        <v>2155</v>
      </c>
      <c r="K39" s="72" t="s">
        <v>1894</v>
      </c>
      <c r="L39" s="54" t="s">
        <v>197</v>
      </c>
      <c r="M39" s="17">
        <v>1</v>
      </c>
      <c r="N39" s="50">
        <v>16</v>
      </c>
      <c r="O39" s="50">
        <v>1</v>
      </c>
      <c r="P39" s="50">
        <v>17</v>
      </c>
      <c r="Q39" s="51">
        <v>60</v>
      </c>
      <c r="R39" s="51" t="s">
        <v>735</v>
      </c>
      <c r="S39" s="65" t="s">
        <v>735</v>
      </c>
      <c r="T39" s="43">
        <f t="shared" si="9"/>
        <v>50490</v>
      </c>
      <c r="U39" s="44">
        <f t="shared" si="10"/>
        <v>25245</v>
      </c>
      <c r="V39" s="44">
        <f t="shared" si="11"/>
        <v>25245</v>
      </c>
      <c r="W39" s="45">
        <f t="shared" si="12"/>
        <v>30294</v>
      </c>
      <c r="X39" s="45">
        <f t="shared" si="13"/>
        <v>20196</v>
      </c>
      <c r="Y39" s="46">
        <f t="shared" si="14"/>
        <v>40392</v>
      </c>
      <c r="Z39" s="46">
        <f t="shared" si="15"/>
        <v>10098</v>
      </c>
      <c r="AA39" s="21" t="s">
        <v>1813</v>
      </c>
      <c r="AB39" s="21" t="s">
        <v>1814</v>
      </c>
      <c r="AC39" s="21" t="s">
        <v>1815</v>
      </c>
      <c r="AD39" s="91" t="s">
        <v>1816</v>
      </c>
      <c r="AE39" s="54" t="s">
        <v>426</v>
      </c>
      <c r="AF39" s="54" t="s">
        <v>238</v>
      </c>
      <c r="AG39" s="17" t="str">
        <f t="shared" si="16"/>
        <v>030101</v>
      </c>
      <c r="AH39" s="54" t="s">
        <v>1682</v>
      </c>
      <c r="AI39" s="54" t="s">
        <v>1675</v>
      </c>
      <c r="BL39" s="112">
        <v>1000</v>
      </c>
      <c r="BM39" s="42">
        <f t="shared" si="17"/>
        <v>2</v>
      </c>
      <c r="BN39" s="42" t="s">
        <v>2315</v>
      </c>
    </row>
    <row r="40" spans="1:66" s="42" customFormat="1" ht="33" customHeight="1" x14ac:dyDescent="0.3">
      <c r="A40" s="48">
        <v>37</v>
      </c>
      <c r="B40" s="28" t="s">
        <v>211</v>
      </c>
      <c r="C40" s="77" t="s">
        <v>223</v>
      </c>
      <c r="D40" s="85" t="s">
        <v>1730</v>
      </c>
      <c r="E40" s="85" t="s">
        <v>1729</v>
      </c>
      <c r="F40" s="20" t="s">
        <v>1396</v>
      </c>
      <c r="G40" s="21" t="s">
        <v>1620</v>
      </c>
      <c r="H40" s="21"/>
      <c r="I40" s="20" t="s">
        <v>1648</v>
      </c>
      <c r="J40" s="21" t="s">
        <v>2156</v>
      </c>
      <c r="K40" s="72" t="s">
        <v>1895</v>
      </c>
      <c r="L40" s="54" t="s">
        <v>197</v>
      </c>
      <c r="M40" s="17">
        <f>VLOOKUP(AG40,'조정계수 2025.02.01'!A:C,3,0)</f>
        <v>0.7</v>
      </c>
      <c r="N40" s="50">
        <v>20</v>
      </c>
      <c r="O40" s="50">
        <v>1</v>
      </c>
      <c r="P40" s="50">
        <v>21</v>
      </c>
      <c r="Q40" s="51">
        <v>60</v>
      </c>
      <c r="R40" s="51" t="s">
        <v>735</v>
      </c>
      <c r="S40" s="65" t="s">
        <v>735</v>
      </c>
      <c r="T40" s="43">
        <f t="shared" si="9"/>
        <v>62370</v>
      </c>
      <c r="U40" s="44">
        <f t="shared" si="10"/>
        <v>23077</v>
      </c>
      <c r="V40" s="44">
        <f t="shared" si="11"/>
        <v>39293</v>
      </c>
      <c r="W40" s="45">
        <f t="shared" si="12"/>
        <v>27443</v>
      </c>
      <c r="X40" s="45">
        <f t="shared" si="13"/>
        <v>34927</v>
      </c>
      <c r="Y40" s="46">
        <f t="shared" si="14"/>
        <v>44907</v>
      </c>
      <c r="Z40" s="46">
        <f t="shared" si="15"/>
        <v>17463</v>
      </c>
      <c r="AA40" s="21" t="s">
        <v>1817</v>
      </c>
      <c r="AB40" s="21" t="s">
        <v>1581</v>
      </c>
      <c r="AC40" s="21" t="s">
        <v>1818</v>
      </c>
      <c r="AD40" s="91" t="s">
        <v>1819</v>
      </c>
      <c r="AE40" s="54" t="s">
        <v>426</v>
      </c>
      <c r="AF40" s="54" t="s">
        <v>1158</v>
      </c>
      <c r="AG40" s="17" t="str">
        <f t="shared" si="16"/>
        <v>200101</v>
      </c>
      <c r="AH40" s="54" t="s">
        <v>1430</v>
      </c>
      <c r="AI40" s="54" t="s">
        <v>1675</v>
      </c>
      <c r="BL40" s="112">
        <v>3000</v>
      </c>
      <c r="BM40" s="42">
        <f t="shared" si="17"/>
        <v>6</v>
      </c>
      <c r="BN40" s="42" t="s">
        <v>2316</v>
      </c>
    </row>
    <row r="41" spans="1:66" s="42" customFormat="1" ht="33" customHeight="1" x14ac:dyDescent="0.3">
      <c r="A41" s="48">
        <v>38</v>
      </c>
      <c r="B41" s="28" t="s">
        <v>211</v>
      </c>
      <c r="C41" s="77" t="s">
        <v>223</v>
      </c>
      <c r="D41" s="85" t="s">
        <v>441</v>
      </c>
      <c r="E41" s="85" t="s">
        <v>435</v>
      </c>
      <c r="F41" s="20" t="s">
        <v>1396</v>
      </c>
      <c r="G41" s="21" t="s">
        <v>1620</v>
      </c>
      <c r="H41" s="21"/>
      <c r="I41" s="20" t="s">
        <v>1649</v>
      </c>
      <c r="J41" s="21" t="s">
        <v>2157</v>
      </c>
      <c r="K41" s="72" t="s">
        <v>1896</v>
      </c>
      <c r="L41" s="54" t="s">
        <v>197</v>
      </c>
      <c r="M41" s="17">
        <f>VLOOKUP(AG41,'조정계수 2025.02.01'!A:C,3,0)</f>
        <v>0.9</v>
      </c>
      <c r="N41" s="50">
        <v>30</v>
      </c>
      <c r="O41" s="50">
        <v>1</v>
      </c>
      <c r="P41" s="50">
        <v>31</v>
      </c>
      <c r="Q41" s="51">
        <v>60</v>
      </c>
      <c r="R41" s="51" t="s">
        <v>735</v>
      </c>
      <c r="S41" s="65" t="s">
        <v>735</v>
      </c>
      <c r="T41" s="43">
        <f t="shared" si="9"/>
        <v>92070</v>
      </c>
      <c r="U41" s="44">
        <f t="shared" si="10"/>
        <v>17494</v>
      </c>
      <c r="V41" s="44">
        <f t="shared" si="11"/>
        <v>74576</v>
      </c>
      <c r="W41" s="45">
        <f t="shared" si="12"/>
        <v>25780</v>
      </c>
      <c r="X41" s="45">
        <f t="shared" si="13"/>
        <v>66290</v>
      </c>
      <c r="Y41" s="46">
        <f t="shared" si="14"/>
        <v>58925</v>
      </c>
      <c r="Z41" s="46">
        <f t="shared" si="15"/>
        <v>33145</v>
      </c>
      <c r="AA41" s="21" t="s">
        <v>1820</v>
      </c>
      <c r="AB41" s="21" t="s">
        <v>1821</v>
      </c>
      <c r="AC41" s="21" t="s">
        <v>1822</v>
      </c>
      <c r="AD41" s="91" t="s">
        <v>1823</v>
      </c>
      <c r="AE41" s="54" t="s">
        <v>425</v>
      </c>
      <c r="AF41" s="54" t="s">
        <v>236</v>
      </c>
      <c r="AG41" s="17" t="str">
        <f t="shared" si="16"/>
        <v>060102</v>
      </c>
      <c r="AH41" s="54" t="s">
        <v>1088</v>
      </c>
      <c r="AI41" s="54" t="s">
        <v>1675</v>
      </c>
      <c r="BL41" s="112">
        <v>3000</v>
      </c>
      <c r="BM41" s="42">
        <f t="shared" si="17"/>
        <v>6</v>
      </c>
      <c r="BN41" s="42" t="s">
        <v>2317</v>
      </c>
    </row>
    <row r="42" spans="1:66" s="42" customFormat="1" ht="33" customHeight="1" x14ac:dyDescent="0.3">
      <c r="A42" s="48">
        <v>39</v>
      </c>
      <c r="B42" s="28" t="s">
        <v>211</v>
      </c>
      <c r="C42" s="77" t="s">
        <v>223</v>
      </c>
      <c r="D42" s="85" t="s">
        <v>1733</v>
      </c>
      <c r="E42" s="85" t="s">
        <v>649</v>
      </c>
      <c r="F42" s="20" t="s">
        <v>1396</v>
      </c>
      <c r="G42" s="21" t="s">
        <v>1620</v>
      </c>
      <c r="H42" s="21"/>
      <c r="I42" s="20" t="s">
        <v>1650</v>
      </c>
      <c r="J42" s="21" t="s">
        <v>2158</v>
      </c>
      <c r="K42" s="72" t="s">
        <v>1897</v>
      </c>
      <c r="L42" s="54" t="s">
        <v>197</v>
      </c>
      <c r="M42" s="17">
        <f>VLOOKUP(AG42,'조정계수 2025.02.01'!A:C,3,0)</f>
        <v>0.7</v>
      </c>
      <c r="N42" s="50">
        <v>30</v>
      </c>
      <c r="O42" s="50">
        <v>1</v>
      </c>
      <c r="P42" s="50">
        <v>31</v>
      </c>
      <c r="Q42" s="51">
        <v>60</v>
      </c>
      <c r="R42" s="51" t="s">
        <v>735</v>
      </c>
      <c r="S42" s="65" t="s">
        <v>735</v>
      </c>
      <c r="T42" s="43">
        <f t="shared" si="9"/>
        <v>92070</v>
      </c>
      <c r="U42" s="44">
        <f t="shared" si="10"/>
        <v>34066</v>
      </c>
      <c r="V42" s="44">
        <f t="shared" si="11"/>
        <v>58004</v>
      </c>
      <c r="W42" s="45">
        <f t="shared" si="12"/>
        <v>40511</v>
      </c>
      <c r="X42" s="45">
        <f t="shared" si="13"/>
        <v>51559</v>
      </c>
      <c r="Y42" s="46">
        <f t="shared" si="14"/>
        <v>66291</v>
      </c>
      <c r="Z42" s="46">
        <f t="shared" si="15"/>
        <v>25779</v>
      </c>
      <c r="AA42" s="21" t="s">
        <v>1824</v>
      </c>
      <c r="AB42" s="21" t="s">
        <v>1825</v>
      </c>
      <c r="AC42" s="21" t="s">
        <v>1826</v>
      </c>
      <c r="AD42" s="91" t="s">
        <v>1827</v>
      </c>
      <c r="AE42" s="54" t="s">
        <v>425</v>
      </c>
      <c r="AF42" s="54" t="s">
        <v>257</v>
      </c>
      <c r="AG42" s="17" t="str">
        <f t="shared" si="16"/>
        <v>020203</v>
      </c>
      <c r="AH42" s="54" t="s">
        <v>1683</v>
      </c>
      <c r="AI42" s="54" t="s">
        <v>1675</v>
      </c>
      <c r="BL42" s="112">
        <v>2500</v>
      </c>
      <c r="BM42" s="42">
        <f t="shared" si="17"/>
        <v>5</v>
      </c>
      <c r="BN42" s="42" t="s">
        <v>2318</v>
      </c>
    </row>
    <row r="43" spans="1:66" s="42" customFormat="1" ht="33" customHeight="1" x14ac:dyDescent="0.3">
      <c r="A43" s="48">
        <v>40</v>
      </c>
      <c r="B43" s="28" t="s">
        <v>211</v>
      </c>
      <c r="C43" s="77" t="s">
        <v>223</v>
      </c>
      <c r="D43" s="85" t="s">
        <v>422</v>
      </c>
      <c r="E43" s="85" t="s">
        <v>208</v>
      </c>
      <c r="F43" s="20" t="s">
        <v>1396</v>
      </c>
      <c r="G43" s="21" t="s">
        <v>1620</v>
      </c>
      <c r="H43" s="21"/>
      <c r="I43" s="20" t="s">
        <v>1651</v>
      </c>
      <c r="J43" s="21" t="s">
        <v>2159</v>
      </c>
      <c r="K43" s="72" t="s">
        <v>1898</v>
      </c>
      <c r="L43" s="54" t="s">
        <v>197</v>
      </c>
      <c r="M43" s="17">
        <f>VLOOKUP(AG43,'조정계수 2025.02.01'!A:C,3,0)</f>
        <v>0.7</v>
      </c>
      <c r="N43" s="50">
        <v>20</v>
      </c>
      <c r="O43" s="50">
        <v>1</v>
      </c>
      <c r="P43" s="50">
        <v>21</v>
      </c>
      <c r="Q43" s="51">
        <v>60</v>
      </c>
      <c r="R43" s="51" t="s">
        <v>735</v>
      </c>
      <c r="S43" s="65" t="s">
        <v>735</v>
      </c>
      <c r="T43" s="43">
        <f t="shared" si="9"/>
        <v>62370</v>
      </c>
      <c r="U43" s="44">
        <f t="shared" si="10"/>
        <v>23077</v>
      </c>
      <c r="V43" s="44">
        <f t="shared" si="11"/>
        <v>39293</v>
      </c>
      <c r="W43" s="45">
        <f t="shared" si="12"/>
        <v>27443</v>
      </c>
      <c r="X43" s="45">
        <f t="shared" si="13"/>
        <v>34927</v>
      </c>
      <c r="Y43" s="46">
        <f t="shared" si="14"/>
        <v>44907</v>
      </c>
      <c r="Z43" s="46">
        <f t="shared" si="15"/>
        <v>17463</v>
      </c>
      <c r="AA43" s="21" t="s">
        <v>1828</v>
      </c>
      <c r="AB43" s="21" t="s">
        <v>1829</v>
      </c>
      <c r="AC43" s="21" t="s">
        <v>1830</v>
      </c>
      <c r="AD43" s="91" t="s">
        <v>1831</v>
      </c>
      <c r="AE43" s="54" t="s">
        <v>426</v>
      </c>
      <c r="AF43" s="54" t="s">
        <v>258</v>
      </c>
      <c r="AG43" s="17" t="str">
        <f t="shared" si="16"/>
        <v>020101</v>
      </c>
      <c r="AH43" s="54" t="s">
        <v>1120</v>
      </c>
      <c r="AI43" s="54" t="s">
        <v>1675</v>
      </c>
      <c r="BL43" s="112">
        <v>3000</v>
      </c>
      <c r="BM43" s="42">
        <f t="shared" si="17"/>
        <v>6</v>
      </c>
      <c r="BN43" s="42" t="s">
        <v>2319</v>
      </c>
    </row>
    <row r="44" spans="1:66" s="42" customFormat="1" ht="33" customHeight="1" x14ac:dyDescent="0.3">
      <c r="A44" s="48">
        <v>41</v>
      </c>
      <c r="B44" s="28" t="s">
        <v>211</v>
      </c>
      <c r="C44" s="77" t="s">
        <v>223</v>
      </c>
      <c r="D44" s="85" t="s">
        <v>810</v>
      </c>
      <c r="E44" s="85" t="s">
        <v>1566</v>
      </c>
      <c r="F44" s="20" t="s">
        <v>1396</v>
      </c>
      <c r="G44" s="21" t="s">
        <v>1620</v>
      </c>
      <c r="H44" s="21"/>
      <c r="I44" s="20" t="s">
        <v>1652</v>
      </c>
      <c r="J44" s="21" t="s">
        <v>2160</v>
      </c>
      <c r="K44" s="72" t="s">
        <v>1670</v>
      </c>
      <c r="L44" s="54" t="s">
        <v>197</v>
      </c>
      <c r="M44" s="17">
        <f>VLOOKUP(AG44,'조정계수 2025.02.01'!A:C,3,0)</f>
        <v>0.8</v>
      </c>
      <c r="N44" s="50">
        <v>8</v>
      </c>
      <c r="O44" s="50">
        <v>0</v>
      </c>
      <c r="P44" s="50">
        <v>8</v>
      </c>
      <c r="Q44" s="51">
        <v>60</v>
      </c>
      <c r="R44" s="51" t="s">
        <v>735</v>
      </c>
      <c r="S44" s="65" t="s">
        <v>735</v>
      </c>
      <c r="T44" s="43">
        <f t="shared" si="9"/>
        <v>23760</v>
      </c>
      <c r="U44" s="44">
        <f t="shared" si="10"/>
        <v>6653</v>
      </c>
      <c r="V44" s="44">
        <f t="shared" si="11"/>
        <v>17107</v>
      </c>
      <c r="W44" s="45">
        <f t="shared" si="12"/>
        <v>8554</v>
      </c>
      <c r="X44" s="45">
        <f t="shared" si="13"/>
        <v>15206</v>
      </c>
      <c r="Y44" s="46">
        <f t="shared" si="14"/>
        <v>16157</v>
      </c>
      <c r="Z44" s="46">
        <f t="shared" si="15"/>
        <v>7603</v>
      </c>
      <c r="AA44" s="21" t="s">
        <v>1832</v>
      </c>
      <c r="AB44" s="21" t="s">
        <v>1833</v>
      </c>
      <c r="AC44" s="21" t="s">
        <v>1834</v>
      </c>
      <c r="AD44" s="91" t="s">
        <v>1835</v>
      </c>
      <c r="AE44" s="54" t="s">
        <v>425</v>
      </c>
      <c r="AF44" s="54" t="s">
        <v>1689</v>
      </c>
      <c r="AG44" s="17" t="str">
        <f t="shared" si="16"/>
        <v>200102</v>
      </c>
      <c r="AH44" s="54" t="s">
        <v>1684</v>
      </c>
      <c r="AI44" s="54" t="s">
        <v>1675</v>
      </c>
      <c r="BL44" s="112">
        <v>2500</v>
      </c>
      <c r="BM44" s="42">
        <f t="shared" si="17"/>
        <v>5</v>
      </c>
      <c r="BN44" s="42" t="s">
        <v>2320</v>
      </c>
    </row>
    <row r="45" spans="1:66" s="42" customFormat="1" ht="33" customHeight="1" x14ac:dyDescent="0.3">
      <c r="A45" s="48">
        <v>42</v>
      </c>
      <c r="B45" s="28" t="s">
        <v>211</v>
      </c>
      <c r="C45" s="77" t="s">
        <v>223</v>
      </c>
      <c r="D45" s="85" t="s">
        <v>422</v>
      </c>
      <c r="E45" s="85" t="s">
        <v>208</v>
      </c>
      <c r="F45" s="20" t="s">
        <v>1396</v>
      </c>
      <c r="G45" s="21" t="s">
        <v>1620</v>
      </c>
      <c r="H45" s="21"/>
      <c r="I45" s="20" t="s">
        <v>1653</v>
      </c>
      <c r="J45" s="21" t="s">
        <v>2161</v>
      </c>
      <c r="K45" s="72" t="s">
        <v>1671</v>
      </c>
      <c r="L45" s="54" t="s">
        <v>197</v>
      </c>
      <c r="M45" s="17">
        <f>VLOOKUP(AG45,'조정계수 2025.02.01'!A:C,3,0)</f>
        <v>0.7</v>
      </c>
      <c r="N45" s="50">
        <v>16</v>
      </c>
      <c r="O45" s="50">
        <v>1</v>
      </c>
      <c r="P45" s="50">
        <v>17</v>
      </c>
      <c r="Q45" s="51">
        <v>60</v>
      </c>
      <c r="R45" s="51" t="s">
        <v>735</v>
      </c>
      <c r="S45" s="65" t="s">
        <v>735</v>
      </c>
      <c r="T45" s="43">
        <f t="shared" si="9"/>
        <v>50490</v>
      </c>
      <c r="U45" s="44">
        <f t="shared" si="10"/>
        <v>18682</v>
      </c>
      <c r="V45" s="44">
        <f t="shared" si="11"/>
        <v>31808</v>
      </c>
      <c r="W45" s="45">
        <f t="shared" si="12"/>
        <v>22216</v>
      </c>
      <c r="X45" s="45">
        <f t="shared" si="13"/>
        <v>28274</v>
      </c>
      <c r="Y45" s="46">
        <f t="shared" si="14"/>
        <v>36353</v>
      </c>
      <c r="Z45" s="46">
        <f t="shared" si="15"/>
        <v>14137</v>
      </c>
      <c r="AA45" s="21" t="s">
        <v>1836</v>
      </c>
      <c r="AB45" s="21" t="s">
        <v>1837</v>
      </c>
      <c r="AC45" s="21" t="s">
        <v>1838</v>
      </c>
      <c r="AD45" s="91" t="s">
        <v>1839</v>
      </c>
      <c r="AE45" s="54" t="s">
        <v>426</v>
      </c>
      <c r="AF45" s="54" t="s">
        <v>258</v>
      </c>
      <c r="AG45" s="17" t="str">
        <f t="shared" si="16"/>
        <v>020101</v>
      </c>
      <c r="AH45" s="54" t="s">
        <v>1120</v>
      </c>
      <c r="AI45" s="54" t="s">
        <v>1675</v>
      </c>
      <c r="BL45" s="112">
        <v>3000</v>
      </c>
      <c r="BM45" s="42">
        <f t="shared" si="17"/>
        <v>6</v>
      </c>
      <c r="BN45" s="42" t="s">
        <v>2321</v>
      </c>
    </row>
    <row r="46" spans="1:66" s="42" customFormat="1" ht="33" customHeight="1" x14ac:dyDescent="0.3">
      <c r="A46" s="48">
        <v>43</v>
      </c>
      <c r="B46" s="28" t="s">
        <v>211</v>
      </c>
      <c r="C46" s="77" t="s">
        <v>223</v>
      </c>
      <c r="D46" s="85" t="s">
        <v>1733</v>
      </c>
      <c r="E46" s="85" t="s">
        <v>1734</v>
      </c>
      <c r="F46" s="20" t="s">
        <v>1396</v>
      </c>
      <c r="G46" s="21" t="s">
        <v>1620</v>
      </c>
      <c r="H46" s="21"/>
      <c r="I46" s="20" t="s">
        <v>1654</v>
      </c>
      <c r="J46" s="21" t="s">
        <v>2162</v>
      </c>
      <c r="K46" s="72" t="s">
        <v>1899</v>
      </c>
      <c r="L46" s="54" t="s">
        <v>197</v>
      </c>
      <c r="M46" s="17">
        <f>VLOOKUP(AG46,'조정계수 2025.02.01'!A:C,3,0)</f>
        <v>0.9</v>
      </c>
      <c r="N46" s="50">
        <v>16</v>
      </c>
      <c r="O46" s="50">
        <v>1</v>
      </c>
      <c r="P46" s="50">
        <v>17</v>
      </c>
      <c r="Q46" s="51">
        <v>60</v>
      </c>
      <c r="R46" s="51" t="s">
        <v>735</v>
      </c>
      <c r="S46" s="65" t="s">
        <v>735</v>
      </c>
      <c r="T46" s="43">
        <f t="shared" si="9"/>
        <v>50490</v>
      </c>
      <c r="U46" s="44">
        <f t="shared" si="10"/>
        <v>9594</v>
      </c>
      <c r="V46" s="44">
        <f t="shared" si="11"/>
        <v>40896</v>
      </c>
      <c r="W46" s="45">
        <f t="shared" si="12"/>
        <v>14138</v>
      </c>
      <c r="X46" s="45">
        <f t="shared" si="13"/>
        <v>36352</v>
      </c>
      <c r="Y46" s="46">
        <f t="shared" si="14"/>
        <v>32314</v>
      </c>
      <c r="Z46" s="46">
        <f t="shared" si="15"/>
        <v>18176</v>
      </c>
      <c r="AA46" s="21" t="s">
        <v>1840</v>
      </c>
      <c r="AB46" s="21" t="s">
        <v>1841</v>
      </c>
      <c r="AC46" s="21" t="s">
        <v>1842</v>
      </c>
      <c r="AD46" s="91" t="s">
        <v>1843</v>
      </c>
      <c r="AE46" s="54" t="s">
        <v>426</v>
      </c>
      <c r="AF46" s="54" t="s">
        <v>1692</v>
      </c>
      <c r="AG46" s="17" t="str">
        <f t="shared" si="16"/>
        <v>020202</v>
      </c>
      <c r="AH46" s="54" t="s">
        <v>1681</v>
      </c>
      <c r="AI46" s="54" t="s">
        <v>1675</v>
      </c>
      <c r="BL46" s="112">
        <v>1000</v>
      </c>
      <c r="BM46" s="42">
        <f t="shared" si="17"/>
        <v>2</v>
      </c>
      <c r="BN46" s="42" t="s">
        <v>2322</v>
      </c>
    </row>
    <row r="47" spans="1:66" s="42" customFormat="1" ht="33" customHeight="1" x14ac:dyDescent="0.3">
      <c r="A47" s="48">
        <v>44</v>
      </c>
      <c r="B47" s="28" t="s">
        <v>211</v>
      </c>
      <c r="C47" s="77" t="s">
        <v>223</v>
      </c>
      <c r="D47" s="85" t="s">
        <v>213</v>
      </c>
      <c r="E47" s="85" t="s">
        <v>1735</v>
      </c>
      <c r="F47" s="20" t="s">
        <v>1396</v>
      </c>
      <c r="G47" s="21" t="s">
        <v>1620</v>
      </c>
      <c r="H47" s="21"/>
      <c r="I47" s="20" t="s">
        <v>1655</v>
      </c>
      <c r="J47" s="21" t="s">
        <v>2163</v>
      </c>
      <c r="K47" s="72" t="s">
        <v>1900</v>
      </c>
      <c r="L47" s="54" t="s">
        <v>197</v>
      </c>
      <c r="M47" s="17">
        <f>VLOOKUP(AG47,'조정계수 2025.02.01'!A:C,3,0)</f>
        <v>0.7</v>
      </c>
      <c r="N47" s="50">
        <v>10</v>
      </c>
      <c r="O47" s="50">
        <v>1</v>
      </c>
      <c r="P47" s="50">
        <v>11</v>
      </c>
      <c r="Q47" s="51">
        <v>60</v>
      </c>
      <c r="R47" s="51" t="s">
        <v>735</v>
      </c>
      <c r="S47" s="65" t="s">
        <v>735</v>
      </c>
      <c r="T47" s="43">
        <f t="shared" si="9"/>
        <v>32670</v>
      </c>
      <c r="U47" s="44">
        <f t="shared" si="10"/>
        <v>12088</v>
      </c>
      <c r="V47" s="44">
        <f t="shared" si="11"/>
        <v>20582</v>
      </c>
      <c r="W47" s="45">
        <f t="shared" si="12"/>
        <v>14375</v>
      </c>
      <c r="X47" s="45">
        <f t="shared" si="13"/>
        <v>18295</v>
      </c>
      <c r="Y47" s="46">
        <f t="shared" si="14"/>
        <v>23523</v>
      </c>
      <c r="Z47" s="46">
        <f t="shared" si="15"/>
        <v>9147</v>
      </c>
      <c r="AA47" s="21" t="s">
        <v>1844</v>
      </c>
      <c r="AB47" s="21" t="s">
        <v>1845</v>
      </c>
      <c r="AC47" s="21" t="s">
        <v>1846</v>
      </c>
      <c r="AD47" s="91" t="s">
        <v>1847</v>
      </c>
      <c r="AE47" s="54" t="s">
        <v>425</v>
      </c>
      <c r="AF47" s="54" t="s">
        <v>257</v>
      </c>
      <c r="AG47" s="17" t="str">
        <f t="shared" si="16"/>
        <v>020203</v>
      </c>
      <c r="AH47" s="54" t="s">
        <v>1683</v>
      </c>
      <c r="AI47" s="54" t="s">
        <v>1675</v>
      </c>
      <c r="BL47" s="112">
        <v>3000</v>
      </c>
      <c r="BM47" s="42">
        <f t="shared" si="17"/>
        <v>6</v>
      </c>
      <c r="BN47" s="42" t="s">
        <v>2323</v>
      </c>
    </row>
    <row r="48" spans="1:66" s="42" customFormat="1" ht="33" customHeight="1" x14ac:dyDescent="0.3">
      <c r="A48" s="48">
        <v>45</v>
      </c>
      <c r="B48" s="28" t="s">
        <v>211</v>
      </c>
      <c r="C48" s="77" t="s">
        <v>223</v>
      </c>
      <c r="D48" s="85" t="s">
        <v>1733</v>
      </c>
      <c r="E48" s="85" t="s">
        <v>1735</v>
      </c>
      <c r="F48" s="20" t="s">
        <v>1396</v>
      </c>
      <c r="G48" s="21" t="s">
        <v>1620</v>
      </c>
      <c r="H48" s="21"/>
      <c r="I48" s="20" t="s">
        <v>1656</v>
      </c>
      <c r="J48" s="21" t="s">
        <v>2164</v>
      </c>
      <c r="K48" s="72" t="s">
        <v>1901</v>
      </c>
      <c r="L48" s="54" t="s">
        <v>197</v>
      </c>
      <c r="M48" s="17">
        <f>VLOOKUP(AG48,'조정계수 2025.02.01'!A:C,3,0)</f>
        <v>0.7</v>
      </c>
      <c r="N48" s="50">
        <v>10</v>
      </c>
      <c r="O48" s="50">
        <v>1</v>
      </c>
      <c r="P48" s="50">
        <v>11</v>
      </c>
      <c r="Q48" s="51">
        <v>60</v>
      </c>
      <c r="R48" s="51" t="s">
        <v>735</v>
      </c>
      <c r="S48" s="65" t="s">
        <v>735</v>
      </c>
      <c r="T48" s="43">
        <f t="shared" si="9"/>
        <v>32670</v>
      </c>
      <c r="U48" s="44">
        <f t="shared" si="10"/>
        <v>12088</v>
      </c>
      <c r="V48" s="44">
        <f t="shared" si="11"/>
        <v>20582</v>
      </c>
      <c r="W48" s="45">
        <f t="shared" si="12"/>
        <v>14375</v>
      </c>
      <c r="X48" s="45">
        <f t="shared" si="13"/>
        <v>18295</v>
      </c>
      <c r="Y48" s="46">
        <f t="shared" si="14"/>
        <v>23523</v>
      </c>
      <c r="Z48" s="46">
        <f t="shared" si="15"/>
        <v>9147</v>
      </c>
      <c r="AA48" s="21" t="s">
        <v>1848</v>
      </c>
      <c r="AB48" s="21" t="s">
        <v>1849</v>
      </c>
      <c r="AC48" s="21" t="s">
        <v>1850</v>
      </c>
      <c r="AD48" s="91" t="s">
        <v>1851</v>
      </c>
      <c r="AE48" s="54" t="s">
        <v>425</v>
      </c>
      <c r="AF48" s="54" t="s">
        <v>257</v>
      </c>
      <c r="AG48" s="17" t="str">
        <f t="shared" si="16"/>
        <v>020203</v>
      </c>
      <c r="AH48" s="54" t="s">
        <v>1683</v>
      </c>
      <c r="AI48" s="54" t="s">
        <v>1675</v>
      </c>
      <c r="BL48" s="112">
        <v>3000</v>
      </c>
      <c r="BM48" s="42">
        <f t="shared" si="17"/>
        <v>6</v>
      </c>
      <c r="BN48" s="42" t="s">
        <v>2324</v>
      </c>
    </row>
    <row r="49" spans="1:66" s="42" customFormat="1" ht="33" customHeight="1" x14ac:dyDescent="0.3">
      <c r="A49" s="48">
        <v>46</v>
      </c>
      <c r="B49" s="28" t="s">
        <v>211</v>
      </c>
      <c r="C49" s="77" t="s">
        <v>223</v>
      </c>
      <c r="D49" s="85" t="s">
        <v>422</v>
      </c>
      <c r="E49" s="85" t="s">
        <v>1736</v>
      </c>
      <c r="F49" s="20" t="s">
        <v>1396</v>
      </c>
      <c r="G49" s="21" t="s">
        <v>1620</v>
      </c>
      <c r="H49" s="21"/>
      <c r="I49" s="20" t="s">
        <v>1657</v>
      </c>
      <c r="J49" s="21" t="s">
        <v>2165</v>
      </c>
      <c r="K49" s="72" t="s">
        <v>1672</v>
      </c>
      <c r="L49" s="54" t="s">
        <v>197</v>
      </c>
      <c r="M49" s="17">
        <f>VLOOKUP(AG49,'조정계수 2025.02.01'!A:C,3,0)</f>
        <v>0.7</v>
      </c>
      <c r="N49" s="50">
        <v>16</v>
      </c>
      <c r="O49" s="50">
        <v>1</v>
      </c>
      <c r="P49" s="50">
        <v>17</v>
      </c>
      <c r="Q49" s="51">
        <v>60</v>
      </c>
      <c r="R49" s="51" t="s">
        <v>735</v>
      </c>
      <c r="S49" s="65" t="s">
        <v>735</v>
      </c>
      <c r="T49" s="43">
        <f t="shared" si="9"/>
        <v>50490</v>
      </c>
      <c r="U49" s="44">
        <f t="shared" si="10"/>
        <v>18682</v>
      </c>
      <c r="V49" s="44">
        <f t="shared" si="11"/>
        <v>31808</v>
      </c>
      <c r="W49" s="45">
        <f t="shared" si="12"/>
        <v>22216</v>
      </c>
      <c r="X49" s="45">
        <f t="shared" si="13"/>
        <v>28274</v>
      </c>
      <c r="Y49" s="46">
        <f t="shared" si="14"/>
        <v>36353</v>
      </c>
      <c r="Z49" s="46">
        <f t="shared" si="15"/>
        <v>14137</v>
      </c>
      <c r="AA49" s="21" t="s">
        <v>1852</v>
      </c>
      <c r="AB49" s="21" t="s">
        <v>1853</v>
      </c>
      <c r="AC49" s="21" t="s">
        <v>1854</v>
      </c>
      <c r="AD49" s="91" t="s">
        <v>1855</v>
      </c>
      <c r="AE49" s="54" t="s">
        <v>425</v>
      </c>
      <c r="AF49" s="54" t="s">
        <v>257</v>
      </c>
      <c r="AG49" s="17" t="str">
        <f t="shared" si="16"/>
        <v>020203</v>
      </c>
      <c r="AH49" s="54" t="s">
        <v>1685</v>
      </c>
      <c r="AI49" s="54" t="s">
        <v>1675</v>
      </c>
      <c r="BL49" s="112">
        <v>2500</v>
      </c>
      <c r="BM49" s="42">
        <f t="shared" si="17"/>
        <v>5</v>
      </c>
      <c r="BN49" s="42" t="s">
        <v>2325</v>
      </c>
    </row>
    <row r="50" spans="1:66" s="42" customFormat="1" ht="33" customHeight="1" x14ac:dyDescent="0.3">
      <c r="A50" s="48">
        <v>47</v>
      </c>
      <c r="B50" s="28" t="s">
        <v>211</v>
      </c>
      <c r="C50" s="77" t="s">
        <v>223</v>
      </c>
      <c r="D50" s="85" t="s">
        <v>1730</v>
      </c>
      <c r="E50" s="85" t="s">
        <v>1737</v>
      </c>
      <c r="F50" s="20" t="s">
        <v>1396</v>
      </c>
      <c r="G50" s="21" t="s">
        <v>1620</v>
      </c>
      <c r="H50" s="21"/>
      <c r="I50" s="20" t="s">
        <v>1658</v>
      </c>
      <c r="J50" s="21" t="s">
        <v>2166</v>
      </c>
      <c r="K50" s="72" t="s">
        <v>1673</v>
      </c>
      <c r="L50" s="54" t="s">
        <v>197</v>
      </c>
      <c r="M50" s="17">
        <f>VLOOKUP(AG50,'조정계수 2025.02.01'!A:C,3,0)</f>
        <v>0.7</v>
      </c>
      <c r="N50" s="50">
        <v>30</v>
      </c>
      <c r="O50" s="50">
        <v>1</v>
      </c>
      <c r="P50" s="50">
        <v>31</v>
      </c>
      <c r="Q50" s="51">
        <v>60</v>
      </c>
      <c r="R50" s="51" t="s">
        <v>735</v>
      </c>
      <c r="S50" s="65" t="s">
        <v>735</v>
      </c>
      <c r="T50" s="43">
        <f t="shared" si="9"/>
        <v>92070</v>
      </c>
      <c r="U50" s="44">
        <f t="shared" si="10"/>
        <v>34066</v>
      </c>
      <c r="V50" s="44">
        <f t="shared" si="11"/>
        <v>58004</v>
      </c>
      <c r="W50" s="45">
        <f t="shared" si="12"/>
        <v>40511</v>
      </c>
      <c r="X50" s="45">
        <f t="shared" si="13"/>
        <v>51559</v>
      </c>
      <c r="Y50" s="46">
        <f t="shared" si="14"/>
        <v>66291</v>
      </c>
      <c r="Z50" s="46">
        <f t="shared" si="15"/>
        <v>25779</v>
      </c>
      <c r="AA50" s="21" t="s">
        <v>1856</v>
      </c>
      <c r="AB50" s="21" t="s">
        <v>1857</v>
      </c>
      <c r="AC50" s="21" t="s">
        <v>1858</v>
      </c>
      <c r="AD50" s="91" t="s">
        <v>1859</v>
      </c>
      <c r="AE50" s="54" t="s">
        <v>426</v>
      </c>
      <c r="AF50" s="54" t="s">
        <v>1158</v>
      </c>
      <c r="AG50" s="17" t="str">
        <f t="shared" si="16"/>
        <v>200101</v>
      </c>
      <c r="AH50" s="54" t="s">
        <v>1120</v>
      </c>
      <c r="AI50" s="54" t="s">
        <v>1675</v>
      </c>
      <c r="BL50" s="112">
        <v>3000</v>
      </c>
      <c r="BM50" s="42">
        <f t="shared" si="17"/>
        <v>6</v>
      </c>
      <c r="BN50" s="42" t="s">
        <v>2326</v>
      </c>
    </row>
    <row r="51" spans="1:66" s="42" customFormat="1" ht="33" customHeight="1" x14ac:dyDescent="0.3">
      <c r="A51" s="48">
        <v>48</v>
      </c>
      <c r="B51" s="28" t="s">
        <v>211</v>
      </c>
      <c r="C51" s="77" t="s">
        <v>208</v>
      </c>
      <c r="D51" s="85" t="s">
        <v>418</v>
      </c>
      <c r="E51" s="85" t="s">
        <v>202</v>
      </c>
      <c r="F51" s="20" t="s">
        <v>1396</v>
      </c>
      <c r="G51" s="21" t="s">
        <v>1620</v>
      </c>
      <c r="H51" s="21"/>
      <c r="I51" s="20" t="s">
        <v>1659</v>
      </c>
      <c r="J51" s="21" t="s">
        <v>2167</v>
      </c>
      <c r="K51" s="72" t="s">
        <v>1902</v>
      </c>
      <c r="L51" s="54" t="s">
        <v>197</v>
      </c>
      <c r="M51" s="17">
        <f>VLOOKUP(AG51,'조정계수 2025.02.01'!A:C,3,0)</f>
        <v>0.7</v>
      </c>
      <c r="N51" s="50">
        <v>40</v>
      </c>
      <c r="O51" s="50">
        <v>0</v>
      </c>
      <c r="P51" s="50">
        <v>40</v>
      </c>
      <c r="Q51" s="51">
        <v>60</v>
      </c>
      <c r="R51" s="51" t="s">
        <v>735</v>
      </c>
      <c r="S51" s="65" t="s">
        <v>735</v>
      </c>
      <c r="T51" s="43">
        <f t="shared" si="9"/>
        <v>118800</v>
      </c>
      <c r="U51" s="44">
        <f t="shared" si="10"/>
        <v>43956</v>
      </c>
      <c r="V51" s="44">
        <f t="shared" si="11"/>
        <v>74844</v>
      </c>
      <c r="W51" s="45">
        <f t="shared" si="12"/>
        <v>52272</v>
      </c>
      <c r="X51" s="45">
        <f t="shared" si="13"/>
        <v>66528</v>
      </c>
      <c r="Y51" s="46">
        <f t="shared" si="14"/>
        <v>85536</v>
      </c>
      <c r="Z51" s="46">
        <f t="shared" si="15"/>
        <v>33264</v>
      </c>
      <c r="AA51" s="21" t="s">
        <v>1860</v>
      </c>
      <c r="AB51" s="21" t="s">
        <v>1861</v>
      </c>
      <c r="AC51" s="21" t="s">
        <v>1862</v>
      </c>
      <c r="AD51" s="91" t="s">
        <v>1863</v>
      </c>
      <c r="AE51" s="54" t="s">
        <v>426</v>
      </c>
      <c r="AF51" s="54" t="s">
        <v>1158</v>
      </c>
      <c r="AG51" s="17" t="str">
        <f t="shared" si="16"/>
        <v>200101</v>
      </c>
      <c r="AH51" s="54" t="s">
        <v>1084</v>
      </c>
      <c r="AI51" s="54" t="s">
        <v>1675</v>
      </c>
      <c r="BL51" s="112">
        <v>3000</v>
      </c>
      <c r="BM51" s="42">
        <f t="shared" si="17"/>
        <v>6</v>
      </c>
      <c r="BN51" s="42" t="s">
        <v>2327</v>
      </c>
    </row>
    <row r="52" spans="1:66" s="42" customFormat="1" ht="33" customHeight="1" x14ac:dyDescent="0.3">
      <c r="A52" s="48">
        <v>49</v>
      </c>
      <c r="B52" s="28" t="s">
        <v>211</v>
      </c>
      <c r="C52" s="77" t="s">
        <v>223</v>
      </c>
      <c r="D52" s="85" t="s">
        <v>182</v>
      </c>
      <c r="E52" s="85" t="s">
        <v>182</v>
      </c>
      <c r="F52" s="79" t="str">
        <f>IF(MID(I52,16,2)="J1","일반직무유사",IF(MID(I52,16,2)="R0","직무법정",IF(MID(I52,16,2)="A4","NCS과정",IF(MID(I52,16,2)="F0","외국어과정","일반직무"))))</f>
        <v>직무법정</v>
      </c>
      <c r="G52" s="21" t="s">
        <v>1620</v>
      </c>
      <c r="H52" s="21"/>
      <c r="I52" s="20" t="s">
        <v>1660</v>
      </c>
      <c r="J52" s="21" t="s">
        <v>2168</v>
      </c>
      <c r="K52" s="72" t="s">
        <v>1903</v>
      </c>
      <c r="L52" s="54" t="s">
        <v>197</v>
      </c>
      <c r="M52" s="17">
        <f>VLOOKUP(AG52,'조정계수 2025.02.01'!A:C,3,0)</f>
        <v>0.9</v>
      </c>
      <c r="N52" s="50">
        <v>24</v>
      </c>
      <c r="O52" s="50">
        <v>1</v>
      </c>
      <c r="P52" s="50">
        <v>25</v>
      </c>
      <c r="Q52" s="51">
        <v>60</v>
      </c>
      <c r="R52" s="51" t="s">
        <v>735</v>
      </c>
      <c r="S52" s="65" t="s">
        <v>735</v>
      </c>
      <c r="T52" s="43">
        <f t="shared" si="9"/>
        <v>74250</v>
      </c>
      <c r="U52" s="44">
        <f t="shared" si="10"/>
        <v>40838</v>
      </c>
      <c r="V52" s="44">
        <f t="shared" si="11"/>
        <v>33412</v>
      </c>
      <c r="W52" s="45">
        <f t="shared" si="12"/>
        <v>47520</v>
      </c>
      <c r="X52" s="45">
        <f t="shared" si="13"/>
        <v>26730</v>
      </c>
      <c r="Y52" s="46">
        <f t="shared" si="14"/>
        <v>60885</v>
      </c>
      <c r="Z52" s="46">
        <f t="shared" si="15"/>
        <v>13365</v>
      </c>
      <c r="AA52" s="21" t="s">
        <v>1864</v>
      </c>
      <c r="AB52" s="21" t="s">
        <v>1294</v>
      </c>
      <c r="AC52" s="21" t="s">
        <v>1865</v>
      </c>
      <c r="AD52" s="91" t="s">
        <v>1866</v>
      </c>
      <c r="AE52" s="54" t="s">
        <v>426</v>
      </c>
      <c r="AF52" s="54" t="s">
        <v>240</v>
      </c>
      <c r="AG52" s="17" t="str">
        <f t="shared" si="16"/>
        <v>060102</v>
      </c>
      <c r="AH52" s="54" t="s">
        <v>1088</v>
      </c>
      <c r="AI52" s="54" t="s">
        <v>1675</v>
      </c>
      <c r="BL52" s="112">
        <v>3000</v>
      </c>
      <c r="BM52" s="42">
        <f t="shared" si="17"/>
        <v>6</v>
      </c>
      <c r="BN52" s="42" t="s">
        <v>2328</v>
      </c>
    </row>
    <row r="53" spans="1:66" s="42" customFormat="1" ht="33" customHeight="1" x14ac:dyDescent="0.3">
      <c r="A53" s="48">
        <v>50</v>
      </c>
      <c r="B53" s="28" t="s">
        <v>211</v>
      </c>
      <c r="C53" s="77" t="s">
        <v>223</v>
      </c>
      <c r="D53" s="85" t="s">
        <v>422</v>
      </c>
      <c r="E53" s="85" t="s">
        <v>208</v>
      </c>
      <c r="F53" s="20" t="s">
        <v>1396</v>
      </c>
      <c r="G53" s="21" t="s">
        <v>1620</v>
      </c>
      <c r="H53" s="21"/>
      <c r="I53" s="20" t="s">
        <v>1661</v>
      </c>
      <c r="J53" s="21" t="s">
        <v>2169</v>
      </c>
      <c r="K53" s="72" t="s">
        <v>1904</v>
      </c>
      <c r="L53" s="54" t="s">
        <v>197</v>
      </c>
      <c r="M53" s="17">
        <f>VLOOKUP(AG53,'조정계수 2025.02.01'!A:C,3,0)</f>
        <v>0.7</v>
      </c>
      <c r="N53" s="50">
        <v>12</v>
      </c>
      <c r="O53" s="50">
        <v>1</v>
      </c>
      <c r="P53" s="50">
        <v>13</v>
      </c>
      <c r="Q53" s="51">
        <v>60</v>
      </c>
      <c r="R53" s="51" t="s">
        <v>735</v>
      </c>
      <c r="S53" s="65" t="s">
        <v>735</v>
      </c>
      <c r="T53" s="43">
        <f t="shared" si="9"/>
        <v>38610</v>
      </c>
      <c r="U53" s="44">
        <f t="shared" si="10"/>
        <v>14286</v>
      </c>
      <c r="V53" s="44">
        <f t="shared" si="11"/>
        <v>24324</v>
      </c>
      <c r="W53" s="45">
        <f t="shared" si="12"/>
        <v>16989</v>
      </c>
      <c r="X53" s="45">
        <f t="shared" si="13"/>
        <v>21621</v>
      </c>
      <c r="Y53" s="46">
        <f t="shared" si="14"/>
        <v>27800</v>
      </c>
      <c r="Z53" s="46">
        <f t="shared" si="15"/>
        <v>10810</v>
      </c>
      <c r="AA53" s="21" t="s">
        <v>1867</v>
      </c>
      <c r="AB53" s="21" t="s">
        <v>1868</v>
      </c>
      <c r="AC53" s="21" t="s">
        <v>1869</v>
      </c>
      <c r="AD53" s="91" t="s">
        <v>1870</v>
      </c>
      <c r="AE53" s="54" t="s">
        <v>426</v>
      </c>
      <c r="AF53" s="54" t="s">
        <v>234</v>
      </c>
      <c r="AG53" s="17" t="str">
        <f t="shared" si="16"/>
        <v>200101</v>
      </c>
      <c r="AH53" s="54" t="s">
        <v>1165</v>
      </c>
      <c r="AI53" s="54" t="s">
        <v>1675</v>
      </c>
      <c r="BL53" s="112">
        <v>3000</v>
      </c>
      <c r="BM53" s="42">
        <f t="shared" si="17"/>
        <v>6</v>
      </c>
      <c r="BN53" s="42" t="s">
        <v>2329</v>
      </c>
    </row>
    <row r="54" spans="1:66" s="42" customFormat="1" ht="33" customHeight="1" x14ac:dyDescent="0.3">
      <c r="A54" s="48">
        <v>51</v>
      </c>
      <c r="B54" s="28" t="s">
        <v>211</v>
      </c>
      <c r="C54" s="77" t="s">
        <v>223</v>
      </c>
      <c r="D54" s="85" t="s">
        <v>437</v>
      </c>
      <c r="E54" s="85" t="s">
        <v>776</v>
      </c>
      <c r="F54" s="20" t="s">
        <v>1396</v>
      </c>
      <c r="G54" s="21" t="s">
        <v>1620</v>
      </c>
      <c r="H54" s="21"/>
      <c r="I54" s="20" t="s">
        <v>1662</v>
      </c>
      <c r="J54" s="21" t="s">
        <v>2170</v>
      </c>
      <c r="K54" s="72" t="s">
        <v>1905</v>
      </c>
      <c r="L54" s="54" t="s">
        <v>197</v>
      </c>
      <c r="M54" s="17">
        <v>1</v>
      </c>
      <c r="N54" s="50">
        <v>16</v>
      </c>
      <c r="O54" s="50">
        <v>1</v>
      </c>
      <c r="P54" s="50">
        <v>17</v>
      </c>
      <c r="Q54" s="51">
        <v>60</v>
      </c>
      <c r="R54" s="51" t="s">
        <v>735</v>
      </c>
      <c r="S54" s="65" t="s">
        <v>735</v>
      </c>
      <c r="T54" s="43">
        <f t="shared" si="9"/>
        <v>50490</v>
      </c>
      <c r="U54" s="44">
        <f t="shared" si="10"/>
        <v>5049</v>
      </c>
      <c r="V54" s="44">
        <f t="shared" si="11"/>
        <v>45441</v>
      </c>
      <c r="W54" s="45">
        <f t="shared" si="12"/>
        <v>10098</v>
      </c>
      <c r="X54" s="45">
        <f t="shared" si="13"/>
        <v>40392</v>
      </c>
      <c r="Y54" s="46">
        <f t="shared" si="14"/>
        <v>30294</v>
      </c>
      <c r="Z54" s="46">
        <f t="shared" si="15"/>
        <v>20196</v>
      </c>
      <c r="AA54" s="21" t="s">
        <v>1871</v>
      </c>
      <c r="AB54" s="21" t="s">
        <v>1872</v>
      </c>
      <c r="AC54" s="21" t="s">
        <v>1873</v>
      </c>
      <c r="AD54" s="91" t="s">
        <v>1874</v>
      </c>
      <c r="AE54" s="54" t="s">
        <v>426</v>
      </c>
      <c r="AF54" s="54" t="s">
        <v>253</v>
      </c>
      <c r="AG54" s="17" t="str">
        <f t="shared" si="16"/>
        <v>100302</v>
      </c>
      <c r="AH54" s="54" t="s">
        <v>1686</v>
      </c>
      <c r="AI54" s="54" t="s">
        <v>1675</v>
      </c>
      <c r="BL54" s="112">
        <v>2500</v>
      </c>
      <c r="BM54" s="42">
        <f t="shared" si="17"/>
        <v>5</v>
      </c>
      <c r="BN54" s="42" t="s">
        <v>2330</v>
      </c>
    </row>
    <row r="55" spans="1:66" s="42" customFormat="1" ht="33" customHeight="1" x14ac:dyDescent="0.3">
      <c r="A55" s="48">
        <v>52</v>
      </c>
      <c r="B55" s="28" t="s">
        <v>211</v>
      </c>
      <c r="C55" s="77" t="s">
        <v>208</v>
      </c>
      <c r="D55" s="85" t="s">
        <v>418</v>
      </c>
      <c r="E55" s="85" t="s">
        <v>202</v>
      </c>
      <c r="F55" s="20" t="s">
        <v>1397</v>
      </c>
      <c r="G55" s="21" t="s">
        <v>1620</v>
      </c>
      <c r="H55" s="21"/>
      <c r="I55" s="20" t="s">
        <v>1663</v>
      </c>
      <c r="J55" s="21" t="s">
        <v>2171</v>
      </c>
      <c r="K55" s="72" t="s">
        <v>1674</v>
      </c>
      <c r="L55" s="54" t="s">
        <v>197</v>
      </c>
      <c r="M55" s="17">
        <v>1</v>
      </c>
      <c r="N55" s="50">
        <v>20</v>
      </c>
      <c r="O55" s="50">
        <v>1</v>
      </c>
      <c r="P55" s="50">
        <v>21</v>
      </c>
      <c r="Q55" s="51">
        <v>60</v>
      </c>
      <c r="R55" s="51" t="s">
        <v>735</v>
      </c>
      <c r="S55" s="65" t="s">
        <v>735</v>
      </c>
      <c r="T55" s="43">
        <f t="shared" si="9"/>
        <v>62370</v>
      </c>
      <c r="U55" s="44">
        <f t="shared" si="10"/>
        <v>6237</v>
      </c>
      <c r="V55" s="44">
        <f t="shared" si="11"/>
        <v>56133</v>
      </c>
      <c r="W55" s="45">
        <f t="shared" si="12"/>
        <v>12474</v>
      </c>
      <c r="X55" s="45">
        <f t="shared" si="13"/>
        <v>49896</v>
      </c>
      <c r="Y55" s="46">
        <f t="shared" si="14"/>
        <v>37422</v>
      </c>
      <c r="Z55" s="46">
        <f t="shared" si="15"/>
        <v>24948</v>
      </c>
      <c r="AA55" s="21" t="s">
        <v>1875</v>
      </c>
      <c r="AB55" s="21" t="s">
        <v>1593</v>
      </c>
      <c r="AC55" s="21" t="s">
        <v>1876</v>
      </c>
      <c r="AD55" s="91" t="s">
        <v>1877</v>
      </c>
      <c r="AE55" s="54" t="s">
        <v>425</v>
      </c>
      <c r="AF55" s="54" t="s">
        <v>996</v>
      </c>
      <c r="AG55" s="17" t="str">
        <f t="shared" si="16"/>
        <v>200203</v>
      </c>
      <c r="AH55" s="54" t="s">
        <v>1430</v>
      </c>
      <c r="AI55" s="54" t="s">
        <v>1675</v>
      </c>
      <c r="BL55" s="112">
        <v>3000</v>
      </c>
      <c r="BM55" s="42">
        <f t="shared" si="17"/>
        <v>6</v>
      </c>
      <c r="BN55" s="42" t="s">
        <v>2331</v>
      </c>
    </row>
    <row r="56" spans="1:66" s="42" customFormat="1" ht="33" customHeight="1" x14ac:dyDescent="0.3">
      <c r="A56" s="48">
        <v>53</v>
      </c>
      <c r="B56" s="28" t="s">
        <v>211</v>
      </c>
      <c r="C56" s="77" t="s">
        <v>223</v>
      </c>
      <c r="D56" s="85" t="s">
        <v>458</v>
      </c>
      <c r="E56" s="85" t="s">
        <v>469</v>
      </c>
      <c r="F56" s="20" t="s">
        <v>1396</v>
      </c>
      <c r="G56" s="21" t="s">
        <v>1620</v>
      </c>
      <c r="H56" s="21"/>
      <c r="I56" s="20" t="s">
        <v>1664</v>
      </c>
      <c r="J56" s="21" t="s">
        <v>2172</v>
      </c>
      <c r="K56" s="72" t="s">
        <v>1906</v>
      </c>
      <c r="L56" s="54" t="s">
        <v>197</v>
      </c>
      <c r="M56" s="17">
        <f>VLOOKUP(AG56,'조정계수 2025.02.01'!A:C,3,0)</f>
        <v>0.8</v>
      </c>
      <c r="N56" s="50">
        <v>20</v>
      </c>
      <c r="O56" s="50">
        <v>1</v>
      </c>
      <c r="P56" s="50">
        <v>21</v>
      </c>
      <c r="Q56" s="51">
        <v>60</v>
      </c>
      <c r="R56" s="51" t="s">
        <v>735</v>
      </c>
      <c r="S56" s="65" t="s">
        <v>735</v>
      </c>
      <c r="T56" s="43">
        <f t="shared" si="9"/>
        <v>62370</v>
      </c>
      <c r="U56" s="44">
        <f t="shared" si="10"/>
        <v>17464</v>
      </c>
      <c r="V56" s="44">
        <f t="shared" si="11"/>
        <v>44906</v>
      </c>
      <c r="W56" s="45">
        <f t="shared" si="12"/>
        <v>22454</v>
      </c>
      <c r="X56" s="45">
        <f t="shared" si="13"/>
        <v>39916</v>
      </c>
      <c r="Y56" s="46">
        <f t="shared" si="14"/>
        <v>42412</v>
      </c>
      <c r="Z56" s="46">
        <f t="shared" si="15"/>
        <v>19958</v>
      </c>
      <c r="AA56" s="21" t="s">
        <v>1878</v>
      </c>
      <c r="AB56" s="21" t="s">
        <v>1879</v>
      </c>
      <c r="AC56" s="21" t="s">
        <v>1880</v>
      </c>
      <c r="AD56" s="91" t="s">
        <v>1881</v>
      </c>
      <c r="AE56" s="54" t="s">
        <v>426</v>
      </c>
      <c r="AF56" s="54" t="s">
        <v>332</v>
      </c>
      <c r="AG56" s="17" t="str">
        <f t="shared" si="16"/>
        <v>200107</v>
      </c>
      <c r="AH56" s="54" t="s">
        <v>1430</v>
      </c>
      <c r="AI56" s="54" t="s">
        <v>1675</v>
      </c>
      <c r="BL56" s="112">
        <v>3000</v>
      </c>
      <c r="BM56" s="42">
        <f t="shared" si="17"/>
        <v>6</v>
      </c>
      <c r="BN56" s="42" t="s">
        <v>2332</v>
      </c>
    </row>
    <row r="57" spans="1:66" s="42" customFormat="1" ht="33" customHeight="1" x14ac:dyDescent="0.3">
      <c r="A57" s="48">
        <v>54</v>
      </c>
      <c r="B57" s="28" t="s">
        <v>211</v>
      </c>
      <c r="C57" s="77" t="s">
        <v>223</v>
      </c>
      <c r="D57" s="85" t="s">
        <v>441</v>
      </c>
      <c r="E57" s="85" t="s">
        <v>435</v>
      </c>
      <c r="F57" s="20" t="s">
        <v>1397</v>
      </c>
      <c r="G57" s="21" t="s">
        <v>1445</v>
      </c>
      <c r="H57" s="21"/>
      <c r="I57" s="20" t="s">
        <v>1418</v>
      </c>
      <c r="J57" s="21" t="s">
        <v>2173</v>
      </c>
      <c r="K57" s="72" t="s">
        <v>1565</v>
      </c>
      <c r="L57" s="54" t="s">
        <v>191</v>
      </c>
      <c r="M57" s="17">
        <f>VLOOKUP(AG57,'조정계수 2025.02.01'!A:C,3,0)</f>
        <v>0.9</v>
      </c>
      <c r="N57" s="50">
        <v>19</v>
      </c>
      <c r="O57" s="50">
        <v>1</v>
      </c>
      <c r="P57" s="50">
        <v>20</v>
      </c>
      <c r="Q57" s="51">
        <v>60</v>
      </c>
      <c r="R57" s="51" t="s">
        <v>575</v>
      </c>
      <c r="S57" s="54" t="s">
        <v>209</v>
      </c>
      <c r="T57" s="43">
        <f t="shared" si="9"/>
        <v>83600</v>
      </c>
      <c r="U57" s="44">
        <f t="shared" si="10"/>
        <v>15884</v>
      </c>
      <c r="V57" s="44">
        <f t="shared" si="11"/>
        <v>67716</v>
      </c>
      <c r="W57" s="45">
        <f t="shared" si="12"/>
        <v>23408</v>
      </c>
      <c r="X57" s="45">
        <f t="shared" si="13"/>
        <v>60192</v>
      </c>
      <c r="Y57" s="46">
        <f t="shared" si="14"/>
        <v>53504</v>
      </c>
      <c r="Z57" s="46">
        <f t="shared" si="15"/>
        <v>30096</v>
      </c>
      <c r="AA57" s="21" t="s">
        <v>1557</v>
      </c>
      <c r="AB57" s="21" t="s">
        <v>1446</v>
      </c>
      <c r="AC57" s="21" t="s">
        <v>1447</v>
      </c>
      <c r="AD57" s="91" t="s">
        <v>1472</v>
      </c>
      <c r="AE57" s="54" t="s">
        <v>425</v>
      </c>
      <c r="AF57" s="54" t="s">
        <v>240</v>
      </c>
      <c r="AG57" s="92" t="s">
        <v>1693</v>
      </c>
      <c r="AH57" s="54" t="s">
        <v>1088</v>
      </c>
      <c r="AI57" s="54" t="s">
        <v>1417</v>
      </c>
      <c r="BL57" s="112">
        <v>3000</v>
      </c>
      <c r="BM57" s="42">
        <f t="shared" si="17"/>
        <v>6</v>
      </c>
      <c r="BN57" s="42" t="s">
        <v>2233</v>
      </c>
    </row>
    <row r="58" spans="1:66" s="42" customFormat="1" ht="33" customHeight="1" x14ac:dyDescent="0.3">
      <c r="A58" s="48">
        <v>55</v>
      </c>
      <c r="B58" s="28" t="s">
        <v>211</v>
      </c>
      <c r="C58" s="77" t="s">
        <v>223</v>
      </c>
      <c r="D58" s="85" t="s">
        <v>441</v>
      </c>
      <c r="E58" s="85" t="s">
        <v>435</v>
      </c>
      <c r="F58" s="20" t="s">
        <v>1396</v>
      </c>
      <c r="G58" s="21" t="s">
        <v>1445</v>
      </c>
      <c r="H58" s="21"/>
      <c r="I58" s="20" t="s">
        <v>1421</v>
      </c>
      <c r="J58" s="21" t="s">
        <v>2174</v>
      </c>
      <c r="K58" s="72" t="s">
        <v>1452</v>
      </c>
      <c r="L58" s="54" t="s">
        <v>191</v>
      </c>
      <c r="M58" s="17">
        <f>VLOOKUP(AG58,'조정계수 2025.02.01'!A:C,3,0)</f>
        <v>0.9</v>
      </c>
      <c r="N58" s="50">
        <v>27</v>
      </c>
      <c r="O58" s="50">
        <v>1</v>
      </c>
      <c r="P58" s="50">
        <v>28</v>
      </c>
      <c r="Q58" s="51">
        <v>60</v>
      </c>
      <c r="R58" s="51" t="s">
        <v>575</v>
      </c>
      <c r="S58" s="54" t="s">
        <v>209</v>
      </c>
      <c r="T58" s="43">
        <f t="shared" si="9"/>
        <v>117040</v>
      </c>
      <c r="U58" s="44">
        <f t="shared" si="10"/>
        <v>22238</v>
      </c>
      <c r="V58" s="44">
        <f t="shared" si="11"/>
        <v>94802</v>
      </c>
      <c r="W58" s="45">
        <f t="shared" si="12"/>
        <v>32772</v>
      </c>
      <c r="X58" s="45">
        <f t="shared" si="13"/>
        <v>84268</v>
      </c>
      <c r="Y58" s="46">
        <f t="shared" si="14"/>
        <v>74906</v>
      </c>
      <c r="Z58" s="46">
        <f t="shared" si="15"/>
        <v>42134</v>
      </c>
      <c r="AA58" s="21" t="s">
        <v>1558</v>
      </c>
      <c r="AB58" s="21" t="s">
        <v>1454</v>
      </c>
      <c r="AC58" s="21" t="s">
        <v>1453</v>
      </c>
      <c r="AD58" s="91" t="s">
        <v>1473</v>
      </c>
      <c r="AE58" s="54" t="s">
        <v>426</v>
      </c>
      <c r="AF58" s="65" t="s">
        <v>1563</v>
      </c>
      <c r="AG58" s="17" t="s">
        <v>655</v>
      </c>
      <c r="AH58" s="54" t="s">
        <v>351</v>
      </c>
      <c r="AI58" s="54" t="s">
        <v>1417</v>
      </c>
      <c r="BL58" s="112">
        <v>1000</v>
      </c>
      <c r="BM58" s="42">
        <f t="shared" si="17"/>
        <v>2</v>
      </c>
      <c r="BN58" s="42" t="s">
        <v>2230</v>
      </c>
    </row>
    <row r="59" spans="1:66" s="42" customFormat="1" ht="33" customHeight="1" x14ac:dyDescent="0.3">
      <c r="A59" s="48">
        <v>56</v>
      </c>
      <c r="B59" s="28" t="s">
        <v>211</v>
      </c>
      <c r="C59" s="77" t="s">
        <v>223</v>
      </c>
      <c r="D59" s="85" t="s">
        <v>441</v>
      </c>
      <c r="E59" s="85" t="s">
        <v>435</v>
      </c>
      <c r="F59" s="20" t="s">
        <v>1397</v>
      </c>
      <c r="G59" s="21" t="s">
        <v>1445</v>
      </c>
      <c r="H59" s="21"/>
      <c r="I59" s="20" t="s">
        <v>1423</v>
      </c>
      <c r="J59" s="21" t="s">
        <v>2175</v>
      </c>
      <c r="K59" s="72" t="s">
        <v>1474</v>
      </c>
      <c r="L59" s="54" t="s">
        <v>191</v>
      </c>
      <c r="M59" s="17">
        <f>VLOOKUP(AG59,'조정계수 2025.02.01'!A:C,3,0)</f>
        <v>0.9</v>
      </c>
      <c r="N59" s="50">
        <v>19</v>
      </c>
      <c r="O59" s="50">
        <v>1</v>
      </c>
      <c r="P59" s="50">
        <v>20</v>
      </c>
      <c r="Q59" s="51">
        <v>60</v>
      </c>
      <c r="R59" s="51" t="s">
        <v>575</v>
      </c>
      <c r="S59" s="54" t="s">
        <v>209</v>
      </c>
      <c r="T59" s="43">
        <f t="shared" si="9"/>
        <v>83600</v>
      </c>
      <c r="U59" s="44">
        <f t="shared" si="10"/>
        <v>15884</v>
      </c>
      <c r="V59" s="44">
        <f t="shared" si="11"/>
        <v>67716</v>
      </c>
      <c r="W59" s="45">
        <f t="shared" si="12"/>
        <v>23408</v>
      </c>
      <c r="X59" s="45">
        <f t="shared" si="13"/>
        <v>60192</v>
      </c>
      <c r="Y59" s="46">
        <f t="shared" si="14"/>
        <v>53504</v>
      </c>
      <c r="Z59" s="46">
        <f t="shared" si="15"/>
        <v>30096</v>
      </c>
      <c r="AA59" s="21" t="s">
        <v>1559</v>
      </c>
      <c r="AB59" s="21" t="s">
        <v>1451</v>
      </c>
      <c r="AC59" s="21" t="s">
        <v>1449</v>
      </c>
      <c r="AD59" s="91" t="s">
        <v>1475</v>
      </c>
      <c r="AE59" s="54" t="s">
        <v>425</v>
      </c>
      <c r="AF59" s="54" t="s">
        <v>240</v>
      </c>
      <c r="AG59" s="17" t="s">
        <v>453</v>
      </c>
      <c r="AH59" s="54" t="s">
        <v>1088</v>
      </c>
      <c r="AI59" s="54" t="s">
        <v>1417</v>
      </c>
      <c r="BL59" s="112">
        <v>3000</v>
      </c>
      <c r="BM59" s="42">
        <f t="shared" si="17"/>
        <v>6</v>
      </c>
      <c r="BN59" s="42" t="s">
        <v>2234</v>
      </c>
    </row>
    <row r="60" spans="1:66" s="42" customFormat="1" ht="33" customHeight="1" x14ac:dyDescent="0.3">
      <c r="A60" s="48">
        <v>57</v>
      </c>
      <c r="B60" s="28" t="s">
        <v>211</v>
      </c>
      <c r="C60" s="77" t="s">
        <v>223</v>
      </c>
      <c r="D60" s="85" t="s">
        <v>441</v>
      </c>
      <c r="E60" s="85" t="s">
        <v>435</v>
      </c>
      <c r="F60" s="20" t="s">
        <v>1396</v>
      </c>
      <c r="G60" s="21" t="s">
        <v>1445</v>
      </c>
      <c r="H60" s="21"/>
      <c r="I60" s="20" t="s">
        <v>1426</v>
      </c>
      <c r="J60" s="21" t="s">
        <v>2176</v>
      </c>
      <c r="K60" s="72" t="s">
        <v>1455</v>
      </c>
      <c r="L60" s="54" t="s">
        <v>191</v>
      </c>
      <c r="M60" s="17">
        <f>VLOOKUP(AG60,'조정계수 2025.02.01'!A:C,3,0)</f>
        <v>0.9</v>
      </c>
      <c r="N60" s="50">
        <v>19</v>
      </c>
      <c r="O60" s="50">
        <v>1</v>
      </c>
      <c r="P60" s="50">
        <v>20</v>
      </c>
      <c r="Q60" s="51">
        <v>60</v>
      </c>
      <c r="R60" s="51" t="s">
        <v>575</v>
      </c>
      <c r="S60" s="54" t="s">
        <v>209</v>
      </c>
      <c r="T60" s="43">
        <f t="shared" si="9"/>
        <v>83600</v>
      </c>
      <c r="U60" s="44">
        <f t="shared" si="10"/>
        <v>15884</v>
      </c>
      <c r="V60" s="44">
        <f t="shared" si="11"/>
        <v>67716</v>
      </c>
      <c r="W60" s="45">
        <f t="shared" si="12"/>
        <v>23408</v>
      </c>
      <c r="X60" s="45">
        <f t="shared" si="13"/>
        <v>60192</v>
      </c>
      <c r="Y60" s="46">
        <f t="shared" si="14"/>
        <v>53504</v>
      </c>
      <c r="Z60" s="46">
        <f t="shared" si="15"/>
        <v>30096</v>
      </c>
      <c r="AA60" s="21" t="s">
        <v>1560</v>
      </c>
      <c r="AB60" s="21" t="s">
        <v>1456</v>
      </c>
      <c r="AC60" s="21" t="s">
        <v>1450</v>
      </c>
      <c r="AD60" s="91" t="s">
        <v>1476</v>
      </c>
      <c r="AE60" s="54" t="s">
        <v>426</v>
      </c>
      <c r="AF60" s="54" t="s">
        <v>236</v>
      </c>
      <c r="AG60" s="17" t="s">
        <v>453</v>
      </c>
      <c r="AH60" s="54" t="s">
        <v>1088</v>
      </c>
      <c r="AI60" s="54" t="s">
        <v>1417</v>
      </c>
      <c r="BL60" s="112">
        <v>3000</v>
      </c>
      <c r="BM60" s="42">
        <f t="shared" si="17"/>
        <v>6</v>
      </c>
      <c r="BN60" s="42" t="s">
        <v>2235</v>
      </c>
    </row>
    <row r="61" spans="1:66" s="42" customFormat="1" ht="33" customHeight="1" x14ac:dyDescent="0.3">
      <c r="A61" s="48">
        <v>58</v>
      </c>
      <c r="B61" s="28" t="s">
        <v>211</v>
      </c>
      <c r="C61" s="77" t="s">
        <v>208</v>
      </c>
      <c r="D61" s="85" t="s">
        <v>418</v>
      </c>
      <c r="E61" s="85" t="s">
        <v>202</v>
      </c>
      <c r="F61" s="20" t="s">
        <v>1396</v>
      </c>
      <c r="G61" s="21" t="s">
        <v>1445</v>
      </c>
      <c r="H61" s="21"/>
      <c r="I61" s="20" t="s">
        <v>1432</v>
      </c>
      <c r="J61" s="21" t="s">
        <v>2177</v>
      </c>
      <c r="K61" s="72" t="s">
        <v>1477</v>
      </c>
      <c r="L61" s="54" t="s">
        <v>191</v>
      </c>
      <c r="M61" s="17">
        <v>1</v>
      </c>
      <c r="N61" s="50">
        <v>30</v>
      </c>
      <c r="O61" s="50">
        <v>1</v>
      </c>
      <c r="P61" s="50">
        <v>31</v>
      </c>
      <c r="Q61" s="51">
        <v>60</v>
      </c>
      <c r="R61" s="51" t="s">
        <v>575</v>
      </c>
      <c r="S61" s="54" t="s">
        <v>209</v>
      </c>
      <c r="T61" s="43">
        <f t="shared" si="9"/>
        <v>129580</v>
      </c>
      <c r="U61" s="44">
        <f t="shared" si="10"/>
        <v>12958</v>
      </c>
      <c r="V61" s="44">
        <f t="shared" si="11"/>
        <v>116622</v>
      </c>
      <c r="W61" s="45">
        <f t="shared" si="12"/>
        <v>25916</v>
      </c>
      <c r="X61" s="45">
        <f t="shared" si="13"/>
        <v>103664</v>
      </c>
      <c r="Y61" s="46">
        <f t="shared" si="14"/>
        <v>77748</v>
      </c>
      <c r="Z61" s="46">
        <f t="shared" si="15"/>
        <v>51832</v>
      </c>
      <c r="AA61" s="21" t="s">
        <v>1561</v>
      </c>
      <c r="AB61" s="21" t="s">
        <v>1458</v>
      </c>
      <c r="AC61" s="21" t="s">
        <v>1457</v>
      </c>
      <c r="AD61" s="91" t="s">
        <v>1478</v>
      </c>
      <c r="AE61" s="54" t="s">
        <v>426</v>
      </c>
      <c r="AF61" s="54" t="s">
        <v>130</v>
      </c>
      <c r="AG61" s="17" t="s">
        <v>1468</v>
      </c>
      <c r="AH61" s="54" t="s">
        <v>1430</v>
      </c>
      <c r="AI61" s="54" t="s">
        <v>1417</v>
      </c>
      <c r="BL61" s="112">
        <v>2000</v>
      </c>
      <c r="BM61" s="42">
        <f t="shared" si="17"/>
        <v>4</v>
      </c>
      <c r="BN61" s="42" t="s">
        <v>2236</v>
      </c>
    </row>
    <row r="62" spans="1:66" s="42" customFormat="1" ht="33" customHeight="1" x14ac:dyDescent="0.3">
      <c r="A62" s="48">
        <v>59</v>
      </c>
      <c r="B62" s="28" t="s">
        <v>211</v>
      </c>
      <c r="C62" s="77" t="s">
        <v>208</v>
      </c>
      <c r="D62" s="85" t="s">
        <v>418</v>
      </c>
      <c r="E62" s="85" t="s">
        <v>202</v>
      </c>
      <c r="F62" s="20" t="s">
        <v>1396</v>
      </c>
      <c r="G62" s="21" t="s">
        <v>1445</v>
      </c>
      <c r="H62" s="21"/>
      <c r="I62" s="20" t="s">
        <v>1436</v>
      </c>
      <c r="J62" s="21" t="s">
        <v>2178</v>
      </c>
      <c r="K62" s="72" t="s">
        <v>1564</v>
      </c>
      <c r="L62" s="54" t="s">
        <v>191</v>
      </c>
      <c r="M62" s="17">
        <v>1</v>
      </c>
      <c r="N62" s="50">
        <v>25</v>
      </c>
      <c r="O62" s="50">
        <v>1</v>
      </c>
      <c r="P62" s="50">
        <v>26</v>
      </c>
      <c r="Q62" s="51">
        <v>60</v>
      </c>
      <c r="R62" s="51" t="s">
        <v>575</v>
      </c>
      <c r="S62" s="54" t="s">
        <v>209</v>
      </c>
      <c r="T62" s="43">
        <f t="shared" si="9"/>
        <v>108680</v>
      </c>
      <c r="U62" s="44">
        <f t="shared" si="10"/>
        <v>10868</v>
      </c>
      <c r="V62" s="44">
        <f t="shared" si="11"/>
        <v>97812</v>
      </c>
      <c r="W62" s="45">
        <f t="shared" si="12"/>
        <v>21736</v>
      </c>
      <c r="X62" s="45">
        <f t="shared" si="13"/>
        <v>86944</v>
      </c>
      <c r="Y62" s="46">
        <f t="shared" si="14"/>
        <v>65208</v>
      </c>
      <c r="Z62" s="46">
        <f t="shared" si="15"/>
        <v>43472</v>
      </c>
      <c r="AA62" s="21" t="s">
        <v>1562</v>
      </c>
      <c r="AB62" s="21" t="s">
        <v>1460</v>
      </c>
      <c r="AC62" s="21" t="s">
        <v>1459</v>
      </c>
      <c r="AD62" s="91" t="s">
        <v>1479</v>
      </c>
      <c r="AE62" s="54" t="s">
        <v>426</v>
      </c>
      <c r="AF62" s="54" t="s">
        <v>1434</v>
      </c>
      <c r="AG62" s="17" t="s">
        <v>1469</v>
      </c>
      <c r="AH62" s="54" t="s">
        <v>1430</v>
      </c>
      <c r="AI62" s="54" t="s">
        <v>1417</v>
      </c>
      <c r="BL62" s="112">
        <v>2000</v>
      </c>
      <c r="BM62" s="42">
        <f t="shared" si="17"/>
        <v>4</v>
      </c>
      <c r="BN62" s="42" t="s">
        <v>2236</v>
      </c>
    </row>
    <row r="63" spans="1:66" s="42" customFormat="1" ht="33" customHeight="1" x14ac:dyDescent="0.3">
      <c r="A63" s="48">
        <v>60</v>
      </c>
      <c r="B63" s="28" t="s">
        <v>211</v>
      </c>
      <c r="C63" s="77" t="s">
        <v>208</v>
      </c>
      <c r="D63" s="85" t="s">
        <v>418</v>
      </c>
      <c r="E63" s="85" t="s">
        <v>202</v>
      </c>
      <c r="F63" s="20" t="s">
        <v>1396</v>
      </c>
      <c r="G63" s="21" t="s">
        <v>1445</v>
      </c>
      <c r="H63" s="21"/>
      <c r="I63" s="20" t="s">
        <v>1438</v>
      </c>
      <c r="J63" s="21" t="s">
        <v>2179</v>
      </c>
      <c r="K63" s="72" t="s">
        <v>1480</v>
      </c>
      <c r="L63" s="54" t="s">
        <v>191</v>
      </c>
      <c r="M63" s="17">
        <v>1</v>
      </c>
      <c r="N63" s="50">
        <v>20</v>
      </c>
      <c r="O63" s="50">
        <v>1</v>
      </c>
      <c r="P63" s="50">
        <v>21</v>
      </c>
      <c r="Q63" s="51">
        <v>60</v>
      </c>
      <c r="R63" s="51" t="s">
        <v>575</v>
      </c>
      <c r="S63" s="54" t="s">
        <v>209</v>
      </c>
      <c r="T63" s="43">
        <f t="shared" si="9"/>
        <v>87780</v>
      </c>
      <c r="U63" s="44">
        <f t="shared" si="10"/>
        <v>8778</v>
      </c>
      <c r="V63" s="44">
        <f t="shared" si="11"/>
        <v>79002</v>
      </c>
      <c r="W63" s="45">
        <f t="shared" si="12"/>
        <v>17556</v>
      </c>
      <c r="X63" s="45">
        <f t="shared" si="13"/>
        <v>70224</v>
      </c>
      <c r="Y63" s="46">
        <f t="shared" si="14"/>
        <v>52668</v>
      </c>
      <c r="Z63" s="46">
        <f t="shared" si="15"/>
        <v>35112</v>
      </c>
      <c r="AA63" s="21" t="s">
        <v>1567</v>
      </c>
      <c r="AB63" s="21" t="s">
        <v>1462</v>
      </c>
      <c r="AC63" s="21" t="s">
        <v>1461</v>
      </c>
      <c r="AD63" s="91" t="s">
        <v>1481</v>
      </c>
      <c r="AE63" s="54" t="s">
        <v>426</v>
      </c>
      <c r="AF63" s="54" t="s">
        <v>1434</v>
      </c>
      <c r="AG63" s="17" t="s">
        <v>1469</v>
      </c>
      <c r="AH63" s="54" t="s">
        <v>1430</v>
      </c>
      <c r="AI63" s="54" t="s">
        <v>1417</v>
      </c>
      <c r="BL63" s="112">
        <v>2000</v>
      </c>
      <c r="BM63" s="42">
        <f t="shared" si="17"/>
        <v>4</v>
      </c>
      <c r="BN63" s="42" t="s">
        <v>2236</v>
      </c>
    </row>
    <row r="64" spans="1:66" s="42" customFormat="1" ht="33" customHeight="1" x14ac:dyDescent="0.3">
      <c r="A64" s="48">
        <v>61</v>
      </c>
      <c r="B64" s="28" t="s">
        <v>211</v>
      </c>
      <c r="C64" s="77" t="s">
        <v>223</v>
      </c>
      <c r="D64" s="85" t="s">
        <v>810</v>
      </c>
      <c r="E64" s="85" t="s">
        <v>1566</v>
      </c>
      <c r="F64" s="20" t="s">
        <v>1396</v>
      </c>
      <c r="G64" s="21" t="s">
        <v>1445</v>
      </c>
      <c r="H64" s="21"/>
      <c r="I64" s="20" t="s">
        <v>1441</v>
      </c>
      <c r="J64" s="21" t="s">
        <v>2180</v>
      </c>
      <c r="K64" s="72" t="s">
        <v>1482</v>
      </c>
      <c r="L64" s="54" t="s">
        <v>191</v>
      </c>
      <c r="M64" s="17">
        <v>1</v>
      </c>
      <c r="N64" s="50">
        <v>20</v>
      </c>
      <c r="O64" s="50">
        <v>1</v>
      </c>
      <c r="P64" s="50">
        <v>21</v>
      </c>
      <c r="Q64" s="51">
        <v>60</v>
      </c>
      <c r="R64" s="51" t="s">
        <v>575</v>
      </c>
      <c r="S64" s="54" t="s">
        <v>209</v>
      </c>
      <c r="T64" s="43">
        <f t="shared" si="9"/>
        <v>87780</v>
      </c>
      <c r="U64" s="44">
        <f t="shared" si="10"/>
        <v>8778</v>
      </c>
      <c r="V64" s="44">
        <f t="shared" si="11"/>
        <v>79002</v>
      </c>
      <c r="W64" s="45">
        <f t="shared" si="12"/>
        <v>17556</v>
      </c>
      <c r="X64" s="45">
        <f t="shared" si="13"/>
        <v>70224</v>
      </c>
      <c r="Y64" s="46">
        <f t="shared" si="14"/>
        <v>52668</v>
      </c>
      <c r="Z64" s="46">
        <f t="shared" si="15"/>
        <v>35112</v>
      </c>
      <c r="AA64" s="21" t="s">
        <v>1568</v>
      </c>
      <c r="AB64" s="21" t="s">
        <v>1464</v>
      </c>
      <c r="AC64" s="21" t="s">
        <v>1463</v>
      </c>
      <c r="AD64" s="91" t="s">
        <v>1483</v>
      </c>
      <c r="AE64" s="54" t="s">
        <v>426</v>
      </c>
      <c r="AF64" s="54" t="s">
        <v>316</v>
      </c>
      <c r="AG64" s="17" t="s">
        <v>1470</v>
      </c>
      <c r="AH64" s="54" t="s">
        <v>1430</v>
      </c>
      <c r="AI64" s="54" t="s">
        <v>1417</v>
      </c>
      <c r="BL64" s="112">
        <v>2000</v>
      </c>
      <c r="BM64" s="42">
        <f t="shared" si="17"/>
        <v>4</v>
      </c>
      <c r="BN64" s="42" t="s">
        <v>2236</v>
      </c>
    </row>
    <row r="65" spans="1:66" s="42" customFormat="1" ht="33" customHeight="1" x14ac:dyDescent="0.3">
      <c r="A65" s="48">
        <v>62</v>
      </c>
      <c r="B65" s="28" t="s">
        <v>211</v>
      </c>
      <c r="C65" s="77" t="s">
        <v>208</v>
      </c>
      <c r="D65" s="85" t="s">
        <v>418</v>
      </c>
      <c r="E65" s="85" t="s">
        <v>202</v>
      </c>
      <c r="F65" s="20" t="s">
        <v>1397</v>
      </c>
      <c r="G65" s="21" t="s">
        <v>1445</v>
      </c>
      <c r="H65" s="21"/>
      <c r="I65" s="20" t="s">
        <v>1444</v>
      </c>
      <c r="J65" s="21" t="s">
        <v>2181</v>
      </c>
      <c r="K65" s="72" t="s">
        <v>1484</v>
      </c>
      <c r="L65" s="54" t="s">
        <v>191</v>
      </c>
      <c r="M65" s="17">
        <v>1</v>
      </c>
      <c r="N65" s="50">
        <v>30</v>
      </c>
      <c r="O65" s="50">
        <v>1</v>
      </c>
      <c r="P65" s="50">
        <v>31</v>
      </c>
      <c r="Q65" s="51">
        <v>60</v>
      </c>
      <c r="R65" s="51" t="s">
        <v>575</v>
      </c>
      <c r="S65" s="54" t="s">
        <v>209</v>
      </c>
      <c r="T65" s="43">
        <f t="shared" si="9"/>
        <v>129580</v>
      </c>
      <c r="U65" s="44">
        <f t="shared" si="10"/>
        <v>12958</v>
      </c>
      <c r="V65" s="44">
        <f t="shared" si="11"/>
        <v>116622</v>
      </c>
      <c r="W65" s="45">
        <f t="shared" si="12"/>
        <v>25916</v>
      </c>
      <c r="X65" s="45">
        <f t="shared" si="13"/>
        <v>103664</v>
      </c>
      <c r="Y65" s="46">
        <f t="shared" si="14"/>
        <v>77748</v>
      </c>
      <c r="Z65" s="46">
        <f t="shared" si="15"/>
        <v>51832</v>
      </c>
      <c r="AA65" s="21" t="s">
        <v>1562</v>
      </c>
      <c r="AB65" s="21" t="s">
        <v>1016</v>
      </c>
      <c r="AC65" s="21" t="s">
        <v>1465</v>
      </c>
      <c r="AD65" s="91" t="s">
        <v>1485</v>
      </c>
      <c r="AE65" s="54" t="s">
        <v>425</v>
      </c>
      <c r="AF65" s="54" t="s">
        <v>996</v>
      </c>
      <c r="AG65" s="17" t="s">
        <v>1471</v>
      </c>
      <c r="AH65" s="54" t="s">
        <v>1430</v>
      </c>
      <c r="AI65" s="54" t="s">
        <v>1417</v>
      </c>
      <c r="BL65" s="112">
        <v>2500</v>
      </c>
      <c r="BM65" s="42">
        <f t="shared" si="17"/>
        <v>5</v>
      </c>
      <c r="BN65" s="42" t="s">
        <v>2237</v>
      </c>
    </row>
    <row r="66" spans="1:66" s="42" customFormat="1" ht="33" customHeight="1" x14ac:dyDescent="0.3">
      <c r="A66" s="48">
        <v>63</v>
      </c>
      <c r="B66" s="28" t="s">
        <v>211</v>
      </c>
      <c r="C66" s="77" t="s">
        <v>208</v>
      </c>
      <c r="D66" s="85" t="s">
        <v>201</v>
      </c>
      <c r="E66" s="85" t="s">
        <v>1234</v>
      </c>
      <c r="F66" s="20" t="s">
        <v>1396</v>
      </c>
      <c r="G66" s="21" t="s">
        <v>1056</v>
      </c>
      <c r="H66" s="21"/>
      <c r="I66" s="20" t="s">
        <v>1063</v>
      </c>
      <c r="J66" s="21" t="s">
        <v>1197</v>
      </c>
      <c r="K66" s="72" t="s">
        <v>1057</v>
      </c>
      <c r="L66" s="54" t="s">
        <v>197</v>
      </c>
      <c r="M66" s="17">
        <f>VLOOKUP(AG66,'조정계수 2025.02.01'!A:C,3,0)</f>
        <v>0.7</v>
      </c>
      <c r="N66" s="50">
        <v>16</v>
      </c>
      <c r="O66" s="50">
        <v>1</v>
      </c>
      <c r="P66" s="50">
        <v>17</v>
      </c>
      <c r="Q66" s="51">
        <v>60</v>
      </c>
      <c r="R66" s="51" t="s">
        <v>199</v>
      </c>
      <c r="S66" s="54" t="s">
        <v>209</v>
      </c>
      <c r="T66" s="43">
        <f t="shared" si="9"/>
        <v>50490</v>
      </c>
      <c r="U66" s="44">
        <f t="shared" si="10"/>
        <v>18682</v>
      </c>
      <c r="V66" s="44">
        <f t="shared" si="11"/>
        <v>31808</v>
      </c>
      <c r="W66" s="45">
        <f t="shared" si="12"/>
        <v>22216</v>
      </c>
      <c r="X66" s="45">
        <f t="shared" si="13"/>
        <v>28274</v>
      </c>
      <c r="Y66" s="46">
        <f t="shared" si="14"/>
        <v>36353</v>
      </c>
      <c r="Z66" s="46">
        <f t="shared" si="15"/>
        <v>14137</v>
      </c>
      <c r="AA66" s="82" t="s">
        <v>1242</v>
      </c>
      <c r="AB66" s="21" t="s">
        <v>1271</v>
      </c>
      <c r="AC66" s="21" t="s">
        <v>1299</v>
      </c>
      <c r="AD66" s="91" t="s">
        <v>1467</v>
      </c>
      <c r="AE66" s="54" t="s">
        <v>426</v>
      </c>
      <c r="AF66" s="54" t="s">
        <v>258</v>
      </c>
      <c r="AG66" s="17" t="s">
        <v>451</v>
      </c>
      <c r="AH66" s="54" t="s">
        <v>1059</v>
      </c>
      <c r="AI66" s="54" t="s">
        <v>1062</v>
      </c>
      <c r="BL66" s="112">
        <v>3000</v>
      </c>
      <c r="BM66" s="42">
        <f t="shared" si="17"/>
        <v>6</v>
      </c>
      <c r="BN66" s="42" t="s">
        <v>2333</v>
      </c>
    </row>
    <row r="67" spans="1:66" s="42" customFormat="1" ht="33" customHeight="1" x14ac:dyDescent="0.3">
      <c r="A67" s="48">
        <v>64</v>
      </c>
      <c r="B67" s="28" t="s">
        <v>211</v>
      </c>
      <c r="C67" s="77" t="s">
        <v>223</v>
      </c>
      <c r="D67" s="85" t="s">
        <v>441</v>
      </c>
      <c r="E67" s="85" t="s">
        <v>435</v>
      </c>
      <c r="F67" s="20" t="s">
        <v>1397</v>
      </c>
      <c r="G67" s="21" t="s">
        <v>1056</v>
      </c>
      <c r="H67" s="21"/>
      <c r="I67" s="20" t="s">
        <v>1067</v>
      </c>
      <c r="J67" s="21" t="s">
        <v>1198</v>
      </c>
      <c r="K67" s="72" t="s">
        <v>1064</v>
      </c>
      <c r="L67" s="54" t="s">
        <v>191</v>
      </c>
      <c r="M67" s="17">
        <v>1</v>
      </c>
      <c r="N67" s="50">
        <v>19</v>
      </c>
      <c r="O67" s="50">
        <v>1</v>
      </c>
      <c r="P67" s="50">
        <v>20</v>
      </c>
      <c r="Q67" s="51">
        <v>60</v>
      </c>
      <c r="R67" s="51" t="s">
        <v>199</v>
      </c>
      <c r="S67" s="54" t="s">
        <v>209</v>
      </c>
      <c r="T67" s="43">
        <f t="shared" si="9"/>
        <v>83600</v>
      </c>
      <c r="U67" s="44">
        <f t="shared" si="10"/>
        <v>8360</v>
      </c>
      <c r="V67" s="44">
        <f t="shared" si="11"/>
        <v>75240</v>
      </c>
      <c r="W67" s="45">
        <f t="shared" si="12"/>
        <v>16720</v>
      </c>
      <c r="X67" s="45">
        <f t="shared" si="13"/>
        <v>66880</v>
      </c>
      <c r="Y67" s="46">
        <f t="shared" si="14"/>
        <v>50160</v>
      </c>
      <c r="Z67" s="46">
        <f t="shared" si="15"/>
        <v>33440</v>
      </c>
      <c r="AA67" s="82" t="s">
        <v>1243</v>
      </c>
      <c r="AB67" s="21" t="s">
        <v>1272</v>
      </c>
      <c r="AC67" s="21" t="s">
        <v>1300</v>
      </c>
      <c r="AD67" s="82" t="s">
        <v>1329</v>
      </c>
      <c r="AE67" s="54" t="s">
        <v>425</v>
      </c>
      <c r="AF67" s="54" t="s">
        <v>322</v>
      </c>
      <c r="AG67" s="17" t="s">
        <v>1405</v>
      </c>
      <c r="AH67" s="54" t="s">
        <v>1065</v>
      </c>
      <c r="AI67" s="54" t="s">
        <v>1062</v>
      </c>
      <c r="BL67" s="112">
        <v>500</v>
      </c>
      <c r="BM67" s="42">
        <f t="shared" si="17"/>
        <v>1</v>
      </c>
      <c r="BN67" s="42" t="s">
        <v>2238</v>
      </c>
    </row>
    <row r="68" spans="1:66" s="42" customFormat="1" ht="33" customHeight="1" x14ac:dyDescent="0.3">
      <c r="A68" s="48">
        <v>65</v>
      </c>
      <c r="B68" s="28" t="s">
        <v>211</v>
      </c>
      <c r="C68" s="77" t="s">
        <v>223</v>
      </c>
      <c r="D68" s="85" t="s">
        <v>1398</v>
      </c>
      <c r="E68" s="85" t="s">
        <v>482</v>
      </c>
      <c r="F68" s="20" t="s">
        <v>1397</v>
      </c>
      <c r="G68" s="21" t="s">
        <v>1056</v>
      </c>
      <c r="H68" s="21"/>
      <c r="I68" s="20" t="s">
        <v>1070</v>
      </c>
      <c r="J68" s="21" t="s">
        <v>1199</v>
      </c>
      <c r="K68" s="72" t="s">
        <v>1068</v>
      </c>
      <c r="L68" s="54" t="s">
        <v>191</v>
      </c>
      <c r="M68" s="17">
        <v>1</v>
      </c>
      <c r="N68" s="50">
        <v>20</v>
      </c>
      <c r="O68" s="50">
        <v>1</v>
      </c>
      <c r="P68" s="50">
        <v>21</v>
      </c>
      <c r="Q68" s="51">
        <v>60</v>
      </c>
      <c r="R68" s="51" t="s">
        <v>199</v>
      </c>
      <c r="S68" s="54" t="s">
        <v>209</v>
      </c>
      <c r="T68" s="43">
        <f t="shared" ref="T68:T99" si="18">IF(L68="A",6160,IF(L68="B",4180,IF(L68="C",2970,0)))*P68</f>
        <v>87780</v>
      </c>
      <c r="U68" s="44">
        <f t="shared" ref="U68:U99" si="19">T68-V68</f>
        <v>8778</v>
      </c>
      <c r="V68" s="44">
        <f t="shared" ref="V68:V99" si="20">ROUNDDOWN(IF(L68="A",6160,IF(L68="B",4180,IF(L68="C",2970,0)))*P68*M68*IF(F68="직무법정",0.5,IF(F68="외국어과정",0.5,0.9)),0)</f>
        <v>79002</v>
      </c>
      <c r="W68" s="45">
        <f t="shared" ref="W68:W99" si="21">T68-X68</f>
        <v>17556</v>
      </c>
      <c r="X68" s="45">
        <f t="shared" ref="X68:X99" si="22">ROUNDDOWN(IF(L68="A",6160,IF(L68="B",4180,IF(L68="C",2970,0)))*P68*M68*IF(F68="직무법정",0.4,IF(F68="외국어과정",0.4,0.8)),0)</f>
        <v>70224</v>
      </c>
      <c r="Y68" s="46">
        <f t="shared" ref="Y68:Y99" si="23">T68-Z68</f>
        <v>52668</v>
      </c>
      <c r="Z68" s="46">
        <f t="shared" ref="Z68:Z99" si="24">ROUNDDOWN(IF(L68="A",6160,IF(L68="B",4180,IF(L68="C",2970,0)))*P68*M68*IF(F68="직무법정",0.2,IF(F68="외국어과정",0.2,0.4)),0)</f>
        <v>35112</v>
      </c>
      <c r="AA68" s="82" t="s">
        <v>1374</v>
      </c>
      <c r="AB68" s="21" t="s">
        <v>1375</v>
      </c>
      <c r="AC68" s="21" t="s">
        <v>1376</v>
      </c>
      <c r="AD68" s="82" t="s">
        <v>1377</v>
      </c>
      <c r="AE68" s="54" t="s">
        <v>425</v>
      </c>
      <c r="AF68" s="54" t="s">
        <v>253</v>
      </c>
      <c r="AG68" s="17" t="s">
        <v>497</v>
      </c>
      <c r="AH68" s="54" t="s">
        <v>1059</v>
      </c>
      <c r="AI68" s="54" t="s">
        <v>1062</v>
      </c>
      <c r="BL68" s="112">
        <v>2500</v>
      </c>
      <c r="BM68" s="42">
        <f t="shared" ref="BM68:BM99" si="25">BL68/500</f>
        <v>5</v>
      </c>
      <c r="BN68" s="42" t="s">
        <v>2239</v>
      </c>
    </row>
    <row r="69" spans="1:66" s="42" customFormat="1" ht="33" customHeight="1" x14ac:dyDescent="0.3">
      <c r="A69" s="48">
        <v>66</v>
      </c>
      <c r="B69" s="28" t="s">
        <v>211</v>
      </c>
      <c r="C69" s="77" t="s">
        <v>223</v>
      </c>
      <c r="D69" s="85" t="s">
        <v>1399</v>
      </c>
      <c r="E69" s="85" t="s">
        <v>1400</v>
      </c>
      <c r="F69" s="20" t="s">
        <v>1396</v>
      </c>
      <c r="G69" s="21" t="s">
        <v>1056</v>
      </c>
      <c r="H69" s="21"/>
      <c r="I69" s="20" t="s">
        <v>1075</v>
      </c>
      <c r="J69" s="21" t="s">
        <v>1200</v>
      </c>
      <c r="K69" s="72" t="s">
        <v>1071</v>
      </c>
      <c r="L69" s="54" t="s">
        <v>191</v>
      </c>
      <c r="M69" s="17">
        <v>1</v>
      </c>
      <c r="N69" s="50">
        <v>18</v>
      </c>
      <c r="O69" s="50">
        <v>1</v>
      </c>
      <c r="P69" s="50">
        <v>19</v>
      </c>
      <c r="Q69" s="51">
        <v>60</v>
      </c>
      <c r="R69" s="51" t="s">
        <v>199</v>
      </c>
      <c r="S69" s="54" t="s">
        <v>209</v>
      </c>
      <c r="T69" s="43">
        <f t="shared" si="18"/>
        <v>79420</v>
      </c>
      <c r="U69" s="44">
        <f t="shared" si="19"/>
        <v>7942</v>
      </c>
      <c r="V69" s="44">
        <f t="shared" si="20"/>
        <v>71478</v>
      </c>
      <c r="W69" s="45">
        <f t="shared" si="21"/>
        <v>15884</v>
      </c>
      <c r="X69" s="45">
        <f t="shared" si="22"/>
        <v>63536</v>
      </c>
      <c r="Y69" s="46">
        <f t="shared" si="23"/>
        <v>47652</v>
      </c>
      <c r="Z69" s="46">
        <f t="shared" si="24"/>
        <v>31768</v>
      </c>
      <c r="AA69" s="82" t="s">
        <v>1378</v>
      </c>
      <c r="AB69" s="21" t="s">
        <v>1379</v>
      </c>
      <c r="AC69" s="21" t="s">
        <v>1380</v>
      </c>
      <c r="AD69" s="82" t="s">
        <v>1381</v>
      </c>
      <c r="AE69" s="54" t="s">
        <v>426</v>
      </c>
      <c r="AF69" s="54" t="s">
        <v>127</v>
      </c>
      <c r="AG69" s="17" t="s">
        <v>1406</v>
      </c>
      <c r="AH69" s="54" t="s">
        <v>1072</v>
      </c>
      <c r="AI69" s="54" t="s">
        <v>1062</v>
      </c>
      <c r="BL69" s="112">
        <v>500</v>
      </c>
      <c r="BM69" s="42">
        <f t="shared" si="25"/>
        <v>1</v>
      </c>
      <c r="BN69" s="42" t="s">
        <v>2240</v>
      </c>
    </row>
    <row r="70" spans="1:66" s="42" customFormat="1" ht="33" customHeight="1" x14ac:dyDescent="0.3">
      <c r="A70" s="48">
        <v>67</v>
      </c>
      <c r="B70" s="28" t="s">
        <v>211</v>
      </c>
      <c r="C70" s="77" t="s">
        <v>223</v>
      </c>
      <c r="D70" s="85" t="s">
        <v>1401</v>
      </c>
      <c r="E70" s="85" t="s">
        <v>1402</v>
      </c>
      <c r="F70" s="20" t="s">
        <v>1396</v>
      </c>
      <c r="G70" s="21" t="s">
        <v>1056</v>
      </c>
      <c r="H70" s="21"/>
      <c r="I70" s="20" t="s">
        <v>1079</v>
      </c>
      <c r="J70" s="21" t="s">
        <v>1201</v>
      </c>
      <c r="K70" s="72" t="s">
        <v>1076</v>
      </c>
      <c r="L70" s="54" t="s">
        <v>191</v>
      </c>
      <c r="M70" s="17">
        <v>1</v>
      </c>
      <c r="N70" s="50">
        <v>20</v>
      </c>
      <c r="O70" s="50">
        <v>1</v>
      </c>
      <c r="P70" s="50">
        <v>21</v>
      </c>
      <c r="Q70" s="51">
        <v>60</v>
      </c>
      <c r="R70" s="51" t="s">
        <v>199</v>
      </c>
      <c r="S70" s="54" t="s">
        <v>209</v>
      </c>
      <c r="T70" s="43">
        <f t="shared" si="18"/>
        <v>87780</v>
      </c>
      <c r="U70" s="44">
        <f t="shared" si="19"/>
        <v>8778</v>
      </c>
      <c r="V70" s="44">
        <f t="shared" si="20"/>
        <v>79002</v>
      </c>
      <c r="W70" s="45">
        <f t="shared" si="21"/>
        <v>17556</v>
      </c>
      <c r="X70" s="45">
        <f t="shared" si="22"/>
        <v>70224</v>
      </c>
      <c r="Y70" s="46">
        <f t="shared" si="23"/>
        <v>52668</v>
      </c>
      <c r="Z70" s="46">
        <f t="shared" si="24"/>
        <v>35112</v>
      </c>
      <c r="AA70" s="82" t="s">
        <v>1382</v>
      </c>
      <c r="AB70" s="21" t="s">
        <v>1383</v>
      </c>
      <c r="AC70" s="21" t="s">
        <v>1384</v>
      </c>
      <c r="AD70" s="82" t="s">
        <v>1385</v>
      </c>
      <c r="AE70" s="54" t="s">
        <v>426</v>
      </c>
      <c r="AF70" s="54" t="s">
        <v>320</v>
      </c>
      <c r="AG70" s="17" t="s">
        <v>1407</v>
      </c>
      <c r="AH70" s="54" t="s">
        <v>1077</v>
      </c>
      <c r="AI70" s="54" t="s">
        <v>1062</v>
      </c>
      <c r="BL70" s="112">
        <v>500</v>
      </c>
      <c r="BM70" s="42">
        <f t="shared" si="25"/>
        <v>1</v>
      </c>
      <c r="BN70" s="42" t="s">
        <v>2240</v>
      </c>
    </row>
    <row r="71" spans="1:66" s="42" customFormat="1" ht="33" customHeight="1" x14ac:dyDescent="0.3">
      <c r="A71" s="48">
        <v>68</v>
      </c>
      <c r="B71" s="28" t="s">
        <v>211</v>
      </c>
      <c r="C71" s="77" t="s">
        <v>223</v>
      </c>
      <c r="D71" s="85" t="s">
        <v>437</v>
      </c>
      <c r="E71" s="85" t="s">
        <v>184</v>
      </c>
      <c r="F71" s="20" t="s">
        <v>1396</v>
      </c>
      <c r="G71" s="21" t="s">
        <v>1056</v>
      </c>
      <c r="H71" s="21"/>
      <c r="I71" s="20" t="s">
        <v>1082</v>
      </c>
      <c r="J71" s="21" t="s">
        <v>1202</v>
      </c>
      <c r="K71" s="72" t="s">
        <v>1080</v>
      </c>
      <c r="L71" s="54" t="s">
        <v>197</v>
      </c>
      <c r="M71" s="17">
        <f>VLOOKUP(AG71,'조정계수 2025.02.01'!A:C,3,0)</f>
        <v>0.9</v>
      </c>
      <c r="N71" s="50">
        <v>16</v>
      </c>
      <c r="O71" s="50">
        <v>1</v>
      </c>
      <c r="P71" s="50">
        <v>17</v>
      </c>
      <c r="Q71" s="51">
        <v>60</v>
      </c>
      <c r="R71" s="51" t="s">
        <v>199</v>
      </c>
      <c r="S71" s="54" t="s">
        <v>209</v>
      </c>
      <c r="T71" s="43">
        <f t="shared" si="18"/>
        <v>50490</v>
      </c>
      <c r="U71" s="44">
        <f t="shared" si="19"/>
        <v>9594</v>
      </c>
      <c r="V71" s="44">
        <f t="shared" si="20"/>
        <v>40896</v>
      </c>
      <c r="W71" s="45">
        <f t="shared" si="21"/>
        <v>14138</v>
      </c>
      <c r="X71" s="45">
        <f t="shared" si="22"/>
        <v>36352</v>
      </c>
      <c r="Y71" s="46">
        <f t="shared" si="23"/>
        <v>32314</v>
      </c>
      <c r="Z71" s="46">
        <f t="shared" si="24"/>
        <v>18176</v>
      </c>
      <c r="AA71" s="82" t="s">
        <v>1357</v>
      </c>
      <c r="AB71" s="21" t="s">
        <v>1358</v>
      </c>
      <c r="AC71" s="21" t="s">
        <v>1408</v>
      </c>
      <c r="AD71" s="82" t="s">
        <v>1359</v>
      </c>
      <c r="AE71" s="54" t="s">
        <v>425</v>
      </c>
      <c r="AF71" s="54" t="s">
        <v>363</v>
      </c>
      <c r="AG71" s="17" t="s">
        <v>489</v>
      </c>
      <c r="AH71" s="54" t="s">
        <v>1077</v>
      </c>
      <c r="AI71" s="54" t="s">
        <v>1062</v>
      </c>
      <c r="BL71" s="112">
        <v>2000</v>
      </c>
      <c r="BM71" s="42">
        <f t="shared" si="25"/>
        <v>4</v>
      </c>
      <c r="BN71" s="42" t="s">
        <v>2337</v>
      </c>
    </row>
    <row r="72" spans="1:66" s="42" customFormat="1" ht="33" customHeight="1" x14ac:dyDescent="0.3">
      <c r="A72" s="48">
        <v>69</v>
      </c>
      <c r="B72" s="28" t="s">
        <v>211</v>
      </c>
      <c r="C72" s="77" t="s">
        <v>223</v>
      </c>
      <c r="D72" s="85" t="s">
        <v>458</v>
      </c>
      <c r="E72" s="85" t="s">
        <v>1241</v>
      </c>
      <c r="F72" s="20" t="s">
        <v>1396</v>
      </c>
      <c r="G72" s="21" t="s">
        <v>1056</v>
      </c>
      <c r="H72" s="21"/>
      <c r="I72" s="20" t="s">
        <v>1086</v>
      </c>
      <c r="J72" s="21" t="s">
        <v>1203</v>
      </c>
      <c r="K72" s="72" t="s">
        <v>1083</v>
      </c>
      <c r="L72" s="54" t="s">
        <v>197</v>
      </c>
      <c r="M72" s="17">
        <f>VLOOKUP(AG72,'조정계수 2025.02.01'!A:C,3,0)</f>
        <v>0.7</v>
      </c>
      <c r="N72" s="50">
        <v>19</v>
      </c>
      <c r="O72" s="50">
        <v>1</v>
      </c>
      <c r="P72" s="50">
        <v>20</v>
      </c>
      <c r="Q72" s="51">
        <v>60</v>
      </c>
      <c r="R72" s="51" t="s">
        <v>199</v>
      </c>
      <c r="S72" s="54" t="s">
        <v>209</v>
      </c>
      <c r="T72" s="43">
        <f t="shared" si="18"/>
        <v>59400</v>
      </c>
      <c r="U72" s="44">
        <f t="shared" si="19"/>
        <v>21978</v>
      </c>
      <c r="V72" s="44">
        <f t="shared" si="20"/>
        <v>37422</v>
      </c>
      <c r="W72" s="45">
        <f t="shared" si="21"/>
        <v>26136</v>
      </c>
      <c r="X72" s="45">
        <f t="shared" si="22"/>
        <v>33264</v>
      </c>
      <c r="Y72" s="46">
        <f t="shared" si="23"/>
        <v>42768</v>
      </c>
      <c r="Z72" s="46">
        <f t="shared" si="24"/>
        <v>16632</v>
      </c>
      <c r="AA72" s="82" t="s">
        <v>1244</v>
      </c>
      <c r="AB72" s="21" t="s">
        <v>1273</v>
      </c>
      <c r="AC72" s="21" t="s">
        <v>1301</v>
      </c>
      <c r="AD72" s="82" t="s">
        <v>1330</v>
      </c>
      <c r="AE72" s="54" t="s">
        <v>426</v>
      </c>
      <c r="AF72" s="54" t="s">
        <v>249</v>
      </c>
      <c r="AG72" s="17" t="s">
        <v>461</v>
      </c>
      <c r="AH72" s="54" t="s">
        <v>1084</v>
      </c>
      <c r="AI72" s="54" t="s">
        <v>1062</v>
      </c>
      <c r="BL72" s="112">
        <v>2500</v>
      </c>
      <c r="BM72" s="42">
        <f t="shared" si="25"/>
        <v>5</v>
      </c>
      <c r="BN72" s="42" t="s">
        <v>2334</v>
      </c>
    </row>
    <row r="73" spans="1:66" s="42" customFormat="1" ht="33" customHeight="1" x14ac:dyDescent="0.3">
      <c r="A73" s="48">
        <v>70</v>
      </c>
      <c r="B73" s="28" t="s">
        <v>211</v>
      </c>
      <c r="C73" s="77" t="s">
        <v>223</v>
      </c>
      <c r="D73" s="85" t="s">
        <v>441</v>
      </c>
      <c r="E73" s="85" t="s">
        <v>435</v>
      </c>
      <c r="F73" s="20" t="s">
        <v>1396</v>
      </c>
      <c r="G73" s="21" t="s">
        <v>1056</v>
      </c>
      <c r="H73" s="21"/>
      <c r="I73" s="20" t="s">
        <v>1091</v>
      </c>
      <c r="J73" s="21" t="s">
        <v>1204</v>
      </c>
      <c r="K73" s="72" t="s">
        <v>1087</v>
      </c>
      <c r="L73" s="54" t="s">
        <v>197</v>
      </c>
      <c r="M73" s="17">
        <f>VLOOKUP(AG73,'조정계수 2025.02.01'!A:C,3,0)</f>
        <v>0.8</v>
      </c>
      <c r="N73" s="50">
        <v>30</v>
      </c>
      <c r="O73" s="50">
        <v>1</v>
      </c>
      <c r="P73" s="50">
        <v>31</v>
      </c>
      <c r="Q73" s="51">
        <v>60</v>
      </c>
      <c r="R73" s="51" t="s">
        <v>199</v>
      </c>
      <c r="S73" s="54" t="s">
        <v>209</v>
      </c>
      <c r="T73" s="43">
        <f t="shared" si="18"/>
        <v>92070</v>
      </c>
      <c r="U73" s="44">
        <f t="shared" si="19"/>
        <v>25780</v>
      </c>
      <c r="V73" s="44">
        <f t="shared" si="20"/>
        <v>66290</v>
      </c>
      <c r="W73" s="45">
        <f t="shared" si="21"/>
        <v>33146</v>
      </c>
      <c r="X73" s="45">
        <f t="shared" si="22"/>
        <v>58924</v>
      </c>
      <c r="Y73" s="46">
        <f t="shared" si="23"/>
        <v>62608</v>
      </c>
      <c r="Z73" s="46">
        <f t="shared" si="24"/>
        <v>29462</v>
      </c>
      <c r="AA73" s="82" t="s">
        <v>1245</v>
      </c>
      <c r="AB73" s="21" t="s">
        <v>1274</v>
      </c>
      <c r="AC73" s="21" t="s">
        <v>1302</v>
      </c>
      <c r="AD73" s="82" t="s">
        <v>1331</v>
      </c>
      <c r="AE73" s="54" t="s">
        <v>425</v>
      </c>
      <c r="AF73" s="54" t="s">
        <v>1089</v>
      </c>
      <c r="AG73" s="17" t="s">
        <v>460</v>
      </c>
      <c r="AH73" s="54" t="s">
        <v>1088</v>
      </c>
      <c r="AI73" s="54" t="s">
        <v>1062</v>
      </c>
      <c r="BL73" s="112">
        <v>1000</v>
      </c>
      <c r="BM73" s="42">
        <f t="shared" si="25"/>
        <v>2</v>
      </c>
      <c r="BN73" s="42" t="s">
        <v>2230</v>
      </c>
    </row>
    <row r="74" spans="1:66" s="42" customFormat="1" ht="33" customHeight="1" x14ac:dyDescent="0.3">
      <c r="A74" s="48">
        <v>71</v>
      </c>
      <c r="B74" s="28" t="s">
        <v>211</v>
      </c>
      <c r="C74" s="77" t="s">
        <v>223</v>
      </c>
      <c r="D74" s="85" t="s">
        <v>441</v>
      </c>
      <c r="E74" s="85" t="s">
        <v>1240</v>
      </c>
      <c r="F74" s="20" t="s">
        <v>1396</v>
      </c>
      <c r="G74" s="21" t="s">
        <v>1056</v>
      </c>
      <c r="H74" s="21"/>
      <c r="I74" s="20" t="s">
        <v>1097</v>
      </c>
      <c r="J74" s="21" t="s">
        <v>1205</v>
      </c>
      <c r="K74" s="72" t="s">
        <v>1092</v>
      </c>
      <c r="L74" s="54" t="s">
        <v>191</v>
      </c>
      <c r="M74" s="17">
        <v>1</v>
      </c>
      <c r="N74" s="50">
        <v>27</v>
      </c>
      <c r="O74" s="50">
        <v>1</v>
      </c>
      <c r="P74" s="50">
        <v>28</v>
      </c>
      <c r="Q74" s="51">
        <v>60</v>
      </c>
      <c r="R74" s="51" t="s">
        <v>199</v>
      </c>
      <c r="S74" s="54" t="s">
        <v>209</v>
      </c>
      <c r="T74" s="43">
        <f t="shared" si="18"/>
        <v>117040</v>
      </c>
      <c r="U74" s="44">
        <f t="shared" si="19"/>
        <v>11704</v>
      </c>
      <c r="V74" s="44">
        <f t="shared" si="20"/>
        <v>105336</v>
      </c>
      <c r="W74" s="45">
        <f t="shared" si="21"/>
        <v>23408</v>
      </c>
      <c r="X74" s="45">
        <f t="shared" si="22"/>
        <v>93632</v>
      </c>
      <c r="Y74" s="46">
        <f t="shared" si="23"/>
        <v>70224</v>
      </c>
      <c r="Z74" s="46">
        <f t="shared" si="24"/>
        <v>46816</v>
      </c>
      <c r="AA74" s="82" t="s">
        <v>1246</v>
      </c>
      <c r="AB74" s="21" t="s">
        <v>1275</v>
      </c>
      <c r="AC74" s="21" t="s">
        <v>1303</v>
      </c>
      <c r="AD74" s="82" t="s">
        <v>1332</v>
      </c>
      <c r="AE74" s="54" t="s">
        <v>426</v>
      </c>
      <c r="AF74" s="54" t="s">
        <v>1094</v>
      </c>
      <c r="AG74" s="17" t="s">
        <v>1409</v>
      </c>
      <c r="AH74" s="54" t="s">
        <v>1093</v>
      </c>
      <c r="AI74" s="54" t="s">
        <v>1062</v>
      </c>
      <c r="BL74" s="112">
        <v>1500</v>
      </c>
      <c r="BM74" s="42">
        <f t="shared" si="25"/>
        <v>3</v>
      </c>
      <c r="BN74" s="42" t="s">
        <v>2241</v>
      </c>
    </row>
    <row r="75" spans="1:66" s="42" customFormat="1" ht="33" customHeight="1" x14ac:dyDescent="0.3">
      <c r="A75" s="48">
        <v>72</v>
      </c>
      <c r="B75" s="28" t="s">
        <v>211</v>
      </c>
      <c r="C75" s="77" t="s">
        <v>223</v>
      </c>
      <c r="D75" s="85" t="s">
        <v>437</v>
      </c>
      <c r="E75" s="85" t="s">
        <v>776</v>
      </c>
      <c r="F75" s="20" t="s">
        <v>1396</v>
      </c>
      <c r="G75" s="21" t="s">
        <v>1056</v>
      </c>
      <c r="H75" s="21"/>
      <c r="I75" s="20" t="s">
        <v>1101</v>
      </c>
      <c r="J75" s="21" t="s">
        <v>1206</v>
      </c>
      <c r="K75" s="72" t="s">
        <v>1098</v>
      </c>
      <c r="L75" s="54" t="s">
        <v>191</v>
      </c>
      <c r="M75" s="17">
        <v>1</v>
      </c>
      <c r="N75" s="50">
        <v>30</v>
      </c>
      <c r="O75" s="50">
        <v>1</v>
      </c>
      <c r="P75" s="50">
        <v>31</v>
      </c>
      <c r="Q75" s="51">
        <v>60</v>
      </c>
      <c r="R75" s="51" t="s">
        <v>199</v>
      </c>
      <c r="S75" s="54" t="s">
        <v>209</v>
      </c>
      <c r="T75" s="43">
        <f t="shared" si="18"/>
        <v>129580</v>
      </c>
      <c r="U75" s="44">
        <f t="shared" si="19"/>
        <v>12958</v>
      </c>
      <c r="V75" s="44">
        <f t="shared" si="20"/>
        <v>116622</v>
      </c>
      <c r="W75" s="45">
        <f t="shared" si="21"/>
        <v>25916</v>
      </c>
      <c r="X75" s="45">
        <f t="shared" si="22"/>
        <v>103664</v>
      </c>
      <c r="Y75" s="46">
        <f t="shared" si="23"/>
        <v>77748</v>
      </c>
      <c r="Z75" s="46">
        <f t="shared" si="24"/>
        <v>51832</v>
      </c>
      <c r="AA75" s="82" t="s">
        <v>1247</v>
      </c>
      <c r="AB75" s="21" t="s">
        <v>1276</v>
      </c>
      <c r="AC75" s="21" t="s">
        <v>1304</v>
      </c>
      <c r="AD75" s="82" t="s">
        <v>1333</v>
      </c>
      <c r="AE75" s="54" t="s">
        <v>425</v>
      </c>
      <c r="AF75" s="54" t="s">
        <v>260</v>
      </c>
      <c r="AG75" s="17" t="s">
        <v>497</v>
      </c>
      <c r="AH75" s="54" t="s">
        <v>1099</v>
      </c>
      <c r="AI75" s="54" t="s">
        <v>1062</v>
      </c>
      <c r="BL75" s="112">
        <v>2500</v>
      </c>
      <c r="BM75" s="42">
        <f t="shared" si="25"/>
        <v>5</v>
      </c>
      <c r="BN75" s="42" t="s">
        <v>2242</v>
      </c>
    </row>
    <row r="76" spans="1:66" s="42" customFormat="1" ht="33" customHeight="1" x14ac:dyDescent="0.3">
      <c r="A76" s="48">
        <v>73</v>
      </c>
      <c r="B76" s="28" t="s">
        <v>211</v>
      </c>
      <c r="C76" s="77" t="s">
        <v>223</v>
      </c>
      <c r="D76" s="85" t="s">
        <v>441</v>
      </c>
      <c r="E76" s="85" t="s">
        <v>435</v>
      </c>
      <c r="F76" s="20" t="s">
        <v>1397</v>
      </c>
      <c r="G76" s="21" t="s">
        <v>1056</v>
      </c>
      <c r="H76" s="21"/>
      <c r="I76" s="20" t="s">
        <v>1104</v>
      </c>
      <c r="J76" s="21" t="s">
        <v>1207</v>
      </c>
      <c r="K76" s="72" t="s">
        <v>1102</v>
      </c>
      <c r="L76" s="54" t="s">
        <v>191</v>
      </c>
      <c r="M76" s="17">
        <v>1</v>
      </c>
      <c r="N76" s="50">
        <v>30</v>
      </c>
      <c r="O76" s="50">
        <v>1</v>
      </c>
      <c r="P76" s="50">
        <v>31</v>
      </c>
      <c r="Q76" s="51">
        <v>60</v>
      </c>
      <c r="R76" s="51" t="s">
        <v>199</v>
      </c>
      <c r="S76" s="54" t="s">
        <v>209</v>
      </c>
      <c r="T76" s="43">
        <f t="shared" si="18"/>
        <v>129580</v>
      </c>
      <c r="U76" s="44">
        <f t="shared" si="19"/>
        <v>12958</v>
      </c>
      <c r="V76" s="44">
        <f t="shared" si="20"/>
        <v>116622</v>
      </c>
      <c r="W76" s="45">
        <f t="shared" si="21"/>
        <v>25916</v>
      </c>
      <c r="X76" s="45">
        <f t="shared" si="22"/>
        <v>103664</v>
      </c>
      <c r="Y76" s="46">
        <f t="shared" si="23"/>
        <v>77748</v>
      </c>
      <c r="Z76" s="46">
        <f t="shared" si="24"/>
        <v>51832</v>
      </c>
      <c r="AA76" s="82" t="s">
        <v>1371</v>
      </c>
      <c r="AB76" s="21" t="s">
        <v>1372</v>
      </c>
      <c r="AC76" s="21" t="s">
        <v>1371</v>
      </c>
      <c r="AD76" s="82" t="s">
        <v>1373</v>
      </c>
      <c r="AE76" s="54" t="s">
        <v>425</v>
      </c>
      <c r="AF76" s="54" t="s">
        <v>331</v>
      </c>
      <c r="AG76" s="17" t="s">
        <v>1410</v>
      </c>
      <c r="AH76" s="54" t="s">
        <v>1088</v>
      </c>
      <c r="AI76" s="54" t="s">
        <v>1062</v>
      </c>
      <c r="BL76" s="112">
        <v>500</v>
      </c>
      <c r="BM76" s="42">
        <f t="shared" si="25"/>
        <v>1</v>
      </c>
      <c r="BN76" s="42" t="s">
        <v>2243</v>
      </c>
    </row>
    <row r="77" spans="1:66" s="42" customFormat="1" ht="33" customHeight="1" x14ac:dyDescent="0.3">
      <c r="A77" s="48">
        <v>74</v>
      </c>
      <c r="B77" s="28" t="s">
        <v>211</v>
      </c>
      <c r="C77" s="77" t="s">
        <v>223</v>
      </c>
      <c r="D77" s="85" t="s">
        <v>441</v>
      </c>
      <c r="E77" s="85" t="s">
        <v>435</v>
      </c>
      <c r="F77" s="20" t="s">
        <v>1396</v>
      </c>
      <c r="G77" s="21" t="s">
        <v>1056</v>
      </c>
      <c r="H77" s="21"/>
      <c r="I77" s="20" t="s">
        <v>1109</v>
      </c>
      <c r="J77" s="21" t="s">
        <v>1208</v>
      </c>
      <c r="K77" s="72" t="s">
        <v>1105</v>
      </c>
      <c r="L77" s="54" t="s">
        <v>197</v>
      </c>
      <c r="M77" s="17">
        <v>1</v>
      </c>
      <c r="N77" s="50">
        <v>38</v>
      </c>
      <c r="O77" s="50">
        <v>1</v>
      </c>
      <c r="P77" s="50">
        <v>39</v>
      </c>
      <c r="Q77" s="51">
        <v>60</v>
      </c>
      <c r="R77" s="51" t="s">
        <v>209</v>
      </c>
      <c r="S77" s="54" t="s">
        <v>209</v>
      </c>
      <c r="T77" s="43">
        <f t="shared" si="18"/>
        <v>115830</v>
      </c>
      <c r="U77" s="44">
        <f t="shared" si="19"/>
        <v>11583</v>
      </c>
      <c r="V77" s="44">
        <f t="shared" si="20"/>
        <v>104247</v>
      </c>
      <c r="W77" s="45">
        <f t="shared" si="21"/>
        <v>23166</v>
      </c>
      <c r="X77" s="45">
        <f t="shared" si="22"/>
        <v>92664</v>
      </c>
      <c r="Y77" s="46">
        <f t="shared" si="23"/>
        <v>69498</v>
      </c>
      <c r="Z77" s="46">
        <f t="shared" si="24"/>
        <v>46332</v>
      </c>
      <c r="AA77" s="82" t="s">
        <v>1248</v>
      </c>
      <c r="AB77" s="21" t="s">
        <v>1277</v>
      </c>
      <c r="AC77" s="21" t="s">
        <v>1305</v>
      </c>
      <c r="AD77" s="82" t="s">
        <v>1334</v>
      </c>
      <c r="AE77" s="54" t="s">
        <v>426</v>
      </c>
      <c r="AF77" s="54" t="s">
        <v>322</v>
      </c>
      <c r="AG77" s="17" t="s">
        <v>1405</v>
      </c>
      <c r="AH77" s="54" t="s">
        <v>1106</v>
      </c>
      <c r="AI77" s="54" t="s">
        <v>1062</v>
      </c>
      <c r="BL77" s="112">
        <v>500</v>
      </c>
      <c r="BM77" s="42">
        <f t="shared" si="25"/>
        <v>1</v>
      </c>
      <c r="BN77" s="42" t="s">
        <v>2335</v>
      </c>
    </row>
    <row r="78" spans="1:66" s="42" customFormat="1" ht="33" customHeight="1" x14ac:dyDescent="0.3">
      <c r="A78" s="48">
        <v>75</v>
      </c>
      <c r="B78" s="28" t="s">
        <v>211</v>
      </c>
      <c r="C78" s="77" t="s">
        <v>223</v>
      </c>
      <c r="D78" s="85" t="s">
        <v>437</v>
      </c>
      <c r="E78" s="85" t="s">
        <v>1238</v>
      </c>
      <c r="F78" s="20" t="s">
        <v>1396</v>
      </c>
      <c r="G78" s="21" t="s">
        <v>1056</v>
      </c>
      <c r="H78" s="21"/>
      <c r="I78" s="20" t="s">
        <v>1114</v>
      </c>
      <c r="J78" s="21" t="s">
        <v>1209</v>
      </c>
      <c r="K78" s="72" t="s">
        <v>1403</v>
      </c>
      <c r="L78" s="54" t="s">
        <v>197</v>
      </c>
      <c r="M78" s="17">
        <f>VLOOKUP(AG78,'조정계수 2025.02.01'!A:C,3,0)</f>
        <v>0.8</v>
      </c>
      <c r="N78" s="50">
        <v>16</v>
      </c>
      <c r="O78" s="50">
        <v>1</v>
      </c>
      <c r="P78" s="50">
        <v>17</v>
      </c>
      <c r="Q78" s="51">
        <v>60</v>
      </c>
      <c r="R78" s="51" t="s">
        <v>199</v>
      </c>
      <c r="S78" s="54" t="s">
        <v>209</v>
      </c>
      <c r="T78" s="43">
        <f t="shared" si="18"/>
        <v>50490</v>
      </c>
      <c r="U78" s="44">
        <f t="shared" si="19"/>
        <v>14138</v>
      </c>
      <c r="V78" s="44">
        <f t="shared" si="20"/>
        <v>36352</v>
      </c>
      <c r="W78" s="45">
        <f t="shared" si="21"/>
        <v>18177</v>
      </c>
      <c r="X78" s="45">
        <f t="shared" si="22"/>
        <v>32313</v>
      </c>
      <c r="Y78" s="46">
        <f t="shared" si="23"/>
        <v>34334</v>
      </c>
      <c r="Z78" s="46">
        <f t="shared" si="24"/>
        <v>16156</v>
      </c>
      <c r="AA78" s="82" t="s">
        <v>1249</v>
      </c>
      <c r="AB78" s="21" t="s">
        <v>1278</v>
      </c>
      <c r="AC78" s="21" t="s">
        <v>1306</v>
      </c>
      <c r="AD78" s="82" t="s">
        <v>1335</v>
      </c>
      <c r="AE78" s="54" t="s">
        <v>426</v>
      </c>
      <c r="AF78" s="54" t="s">
        <v>1112</v>
      </c>
      <c r="AG78" s="17" t="s">
        <v>446</v>
      </c>
      <c r="AH78" s="54" t="s">
        <v>1111</v>
      </c>
      <c r="AI78" s="54" t="s">
        <v>1062</v>
      </c>
      <c r="BL78" s="112">
        <v>2500</v>
      </c>
      <c r="BM78" s="42">
        <f t="shared" si="25"/>
        <v>5</v>
      </c>
      <c r="BN78" s="42" t="s">
        <v>2336</v>
      </c>
    </row>
    <row r="79" spans="1:66" s="42" customFormat="1" ht="33" customHeight="1" x14ac:dyDescent="0.3">
      <c r="A79" s="48">
        <v>76</v>
      </c>
      <c r="B79" s="28" t="s">
        <v>211</v>
      </c>
      <c r="C79" s="77" t="s">
        <v>223</v>
      </c>
      <c r="D79" s="85" t="s">
        <v>810</v>
      </c>
      <c r="E79" s="85" t="s">
        <v>1239</v>
      </c>
      <c r="F79" s="20" t="s">
        <v>1396</v>
      </c>
      <c r="G79" s="21" t="s">
        <v>1056</v>
      </c>
      <c r="H79" s="21"/>
      <c r="I79" s="20" t="s">
        <v>1118</v>
      </c>
      <c r="J79" s="21" t="s">
        <v>1210</v>
      </c>
      <c r="K79" s="72" t="s">
        <v>1115</v>
      </c>
      <c r="L79" s="54" t="s">
        <v>197</v>
      </c>
      <c r="M79" s="17">
        <v>1</v>
      </c>
      <c r="N79" s="50">
        <v>19</v>
      </c>
      <c r="O79" s="50">
        <v>1</v>
      </c>
      <c r="P79" s="50">
        <v>20</v>
      </c>
      <c r="Q79" s="51">
        <v>60</v>
      </c>
      <c r="R79" s="51" t="s">
        <v>199</v>
      </c>
      <c r="S79" s="54" t="s">
        <v>209</v>
      </c>
      <c r="T79" s="43">
        <f t="shared" si="18"/>
        <v>59400</v>
      </c>
      <c r="U79" s="44">
        <f t="shared" si="19"/>
        <v>5940</v>
      </c>
      <c r="V79" s="44">
        <f t="shared" si="20"/>
        <v>53460</v>
      </c>
      <c r="W79" s="45">
        <f t="shared" si="21"/>
        <v>11880</v>
      </c>
      <c r="X79" s="45">
        <f t="shared" si="22"/>
        <v>47520</v>
      </c>
      <c r="Y79" s="46">
        <f t="shared" si="23"/>
        <v>35640</v>
      </c>
      <c r="Z79" s="46">
        <f t="shared" si="24"/>
        <v>23760</v>
      </c>
      <c r="AA79" s="82" t="s">
        <v>1250</v>
      </c>
      <c r="AB79" s="21" t="s">
        <v>1279</v>
      </c>
      <c r="AC79" s="21" t="s">
        <v>1307</v>
      </c>
      <c r="AD79" s="82" t="s">
        <v>1336</v>
      </c>
      <c r="AE79" s="54" t="s">
        <v>426</v>
      </c>
      <c r="AF79" s="54" t="s">
        <v>1116</v>
      </c>
      <c r="AG79" s="17" t="s">
        <v>1411</v>
      </c>
      <c r="AH79" s="54" t="s">
        <v>1005</v>
      </c>
      <c r="AI79" s="54" t="s">
        <v>1062</v>
      </c>
      <c r="BL79" s="112">
        <v>500</v>
      </c>
      <c r="BM79" s="42">
        <f t="shared" si="25"/>
        <v>1</v>
      </c>
      <c r="BN79" s="42" t="s">
        <v>2290</v>
      </c>
    </row>
    <row r="80" spans="1:66" s="42" customFormat="1" ht="33" customHeight="1" x14ac:dyDescent="0.3">
      <c r="A80" s="48">
        <v>77</v>
      </c>
      <c r="B80" s="28" t="s">
        <v>211</v>
      </c>
      <c r="C80" s="77" t="s">
        <v>223</v>
      </c>
      <c r="D80" s="85" t="s">
        <v>458</v>
      </c>
      <c r="E80" s="85" t="s">
        <v>440</v>
      </c>
      <c r="F80" s="20" t="s">
        <v>1396</v>
      </c>
      <c r="G80" s="21" t="s">
        <v>1056</v>
      </c>
      <c r="H80" s="21"/>
      <c r="I80" s="20" t="s">
        <v>1122</v>
      </c>
      <c r="J80" s="21" t="s">
        <v>1211</v>
      </c>
      <c r="K80" s="72" t="s">
        <v>1119</v>
      </c>
      <c r="L80" s="54" t="s">
        <v>197</v>
      </c>
      <c r="M80" s="17">
        <f>VLOOKUP(AG80,'조정계수 2025.02.01'!A:C,3,0)</f>
        <v>0.7</v>
      </c>
      <c r="N80" s="50">
        <v>15</v>
      </c>
      <c r="O80" s="50">
        <v>1</v>
      </c>
      <c r="P80" s="50">
        <v>16</v>
      </c>
      <c r="Q80" s="51">
        <v>60</v>
      </c>
      <c r="R80" s="51" t="s">
        <v>199</v>
      </c>
      <c r="S80" s="54" t="s">
        <v>209</v>
      </c>
      <c r="T80" s="43">
        <f t="shared" si="18"/>
        <v>47520</v>
      </c>
      <c r="U80" s="44">
        <f t="shared" si="19"/>
        <v>17583</v>
      </c>
      <c r="V80" s="44">
        <f t="shared" si="20"/>
        <v>29937</v>
      </c>
      <c r="W80" s="45">
        <f t="shared" si="21"/>
        <v>20909</v>
      </c>
      <c r="X80" s="45">
        <f t="shared" si="22"/>
        <v>26611</v>
      </c>
      <c r="Y80" s="46">
        <f t="shared" si="23"/>
        <v>34215</v>
      </c>
      <c r="Z80" s="46">
        <f t="shared" si="24"/>
        <v>13305</v>
      </c>
      <c r="AA80" s="82" t="s">
        <v>1251</v>
      </c>
      <c r="AB80" s="21" t="s">
        <v>1280</v>
      </c>
      <c r="AC80" s="21" t="s">
        <v>1308</v>
      </c>
      <c r="AD80" s="82" t="s">
        <v>1337</v>
      </c>
      <c r="AE80" s="54" t="s">
        <v>426</v>
      </c>
      <c r="AF80" s="54" t="s">
        <v>258</v>
      </c>
      <c r="AG80" s="17" t="s">
        <v>451</v>
      </c>
      <c r="AH80" s="54" t="s">
        <v>1120</v>
      </c>
      <c r="AI80" s="54" t="s">
        <v>1062</v>
      </c>
      <c r="BL80" s="112">
        <v>2500</v>
      </c>
      <c r="BM80" s="42">
        <f t="shared" si="25"/>
        <v>5</v>
      </c>
      <c r="BN80" s="42" t="s">
        <v>2338</v>
      </c>
    </row>
    <row r="81" spans="1:66" s="42" customFormat="1" ht="33" customHeight="1" x14ac:dyDescent="0.3">
      <c r="A81" s="48">
        <v>78</v>
      </c>
      <c r="B81" s="28" t="s">
        <v>211</v>
      </c>
      <c r="C81" s="77" t="s">
        <v>223</v>
      </c>
      <c r="D81" s="85" t="s">
        <v>458</v>
      </c>
      <c r="E81" s="85" t="s">
        <v>1236</v>
      </c>
      <c r="F81" s="20" t="s">
        <v>1396</v>
      </c>
      <c r="G81" s="21" t="s">
        <v>1056</v>
      </c>
      <c r="H81" s="21"/>
      <c r="I81" s="20" t="s">
        <v>1129</v>
      </c>
      <c r="J81" s="21" t="s">
        <v>1213</v>
      </c>
      <c r="K81" s="72" t="s">
        <v>1126</v>
      </c>
      <c r="L81" s="54" t="s">
        <v>197</v>
      </c>
      <c r="M81" s="17">
        <f>VLOOKUP(AG81,'조정계수 2025.02.01'!A:C,3,0)</f>
        <v>0.7</v>
      </c>
      <c r="N81" s="50">
        <v>23</v>
      </c>
      <c r="O81" s="50">
        <v>1</v>
      </c>
      <c r="P81" s="50">
        <v>24</v>
      </c>
      <c r="Q81" s="51">
        <v>60</v>
      </c>
      <c r="R81" s="51" t="s">
        <v>209</v>
      </c>
      <c r="S81" s="54" t="s">
        <v>209</v>
      </c>
      <c r="T81" s="43">
        <f t="shared" si="18"/>
        <v>71280</v>
      </c>
      <c r="U81" s="44">
        <f t="shared" si="19"/>
        <v>26374</v>
      </c>
      <c r="V81" s="44">
        <f t="shared" si="20"/>
        <v>44906</v>
      </c>
      <c r="W81" s="45">
        <f t="shared" si="21"/>
        <v>31364</v>
      </c>
      <c r="X81" s="45">
        <f t="shared" si="22"/>
        <v>39916</v>
      </c>
      <c r="Y81" s="46">
        <f t="shared" si="23"/>
        <v>51322</v>
      </c>
      <c r="Z81" s="46">
        <f t="shared" si="24"/>
        <v>19958</v>
      </c>
      <c r="AA81" s="82" t="s">
        <v>1253</v>
      </c>
      <c r="AB81" s="21" t="s">
        <v>1282</v>
      </c>
      <c r="AC81" s="21" t="s">
        <v>1310</v>
      </c>
      <c r="AD81" s="82" t="s">
        <v>1339</v>
      </c>
      <c r="AE81" s="54" t="s">
        <v>426</v>
      </c>
      <c r="AF81" s="54" t="s">
        <v>258</v>
      </c>
      <c r="AG81" s="17" t="s">
        <v>451</v>
      </c>
      <c r="AH81" s="54" t="s">
        <v>1120</v>
      </c>
      <c r="AI81" s="54" t="s">
        <v>1062</v>
      </c>
      <c r="BL81" s="112">
        <v>2500</v>
      </c>
      <c r="BM81" s="42">
        <f t="shared" si="25"/>
        <v>5</v>
      </c>
      <c r="BN81" s="42" t="s">
        <v>2339</v>
      </c>
    </row>
    <row r="82" spans="1:66" s="42" customFormat="1" ht="33" customHeight="1" x14ac:dyDescent="0.3">
      <c r="A82" s="48">
        <v>79</v>
      </c>
      <c r="B82" s="28" t="s">
        <v>211</v>
      </c>
      <c r="C82" s="77" t="s">
        <v>208</v>
      </c>
      <c r="D82" s="85" t="s">
        <v>201</v>
      </c>
      <c r="E82" s="85" t="s">
        <v>440</v>
      </c>
      <c r="F82" s="20" t="s">
        <v>1396</v>
      </c>
      <c r="G82" s="21" t="s">
        <v>1056</v>
      </c>
      <c r="H82" s="21"/>
      <c r="I82" s="20" t="s">
        <v>1132</v>
      </c>
      <c r="J82" s="21" t="s">
        <v>1214</v>
      </c>
      <c r="K82" s="72" t="s">
        <v>1130</v>
      </c>
      <c r="L82" s="54" t="s">
        <v>197</v>
      </c>
      <c r="M82" s="17">
        <f>VLOOKUP(AG82,'조정계수 2025.02.01'!A:C,3,0)</f>
        <v>0.7</v>
      </c>
      <c r="N82" s="50">
        <v>30</v>
      </c>
      <c r="O82" s="50">
        <v>1</v>
      </c>
      <c r="P82" s="50">
        <v>31</v>
      </c>
      <c r="Q82" s="51">
        <v>60</v>
      </c>
      <c r="R82" s="51" t="s">
        <v>199</v>
      </c>
      <c r="S82" s="54" t="s">
        <v>209</v>
      </c>
      <c r="T82" s="43">
        <f t="shared" si="18"/>
        <v>92070</v>
      </c>
      <c r="U82" s="44">
        <f t="shared" si="19"/>
        <v>34066</v>
      </c>
      <c r="V82" s="44">
        <f t="shared" si="20"/>
        <v>58004</v>
      </c>
      <c r="W82" s="45">
        <f t="shared" si="21"/>
        <v>40511</v>
      </c>
      <c r="X82" s="45">
        <f t="shared" si="22"/>
        <v>51559</v>
      </c>
      <c r="Y82" s="46">
        <f t="shared" si="23"/>
        <v>66291</v>
      </c>
      <c r="Z82" s="46">
        <f t="shared" si="24"/>
        <v>25779</v>
      </c>
      <c r="AA82" s="82" t="s">
        <v>1254</v>
      </c>
      <c r="AB82" s="21" t="s">
        <v>1283</v>
      </c>
      <c r="AC82" s="21" t="s">
        <v>1311</v>
      </c>
      <c r="AD82" s="82" t="s">
        <v>1340</v>
      </c>
      <c r="AE82" s="54" t="s">
        <v>426</v>
      </c>
      <c r="AF82" s="54" t="s">
        <v>258</v>
      </c>
      <c r="AG82" s="17" t="s">
        <v>451</v>
      </c>
      <c r="AH82" s="54" t="s">
        <v>1120</v>
      </c>
      <c r="AI82" s="54" t="s">
        <v>1062</v>
      </c>
      <c r="BL82" s="112">
        <v>2500</v>
      </c>
      <c r="BM82" s="42">
        <f t="shared" si="25"/>
        <v>5</v>
      </c>
      <c r="BN82" s="42" t="s">
        <v>2340</v>
      </c>
    </row>
    <row r="83" spans="1:66" s="42" customFormat="1" ht="33" customHeight="1" x14ac:dyDescent="0.3">
      <c r="A83" s="48">
        <v>80</v>
      </c>
      <c r="B83" s="28" t="s">
        <v>211</v>
      </c>
      <c r="C83" s="77" t="s">
        <v>208</v>
      </c>
      <c r="D83" s="85" t="s">
        <v>418</v>
      </c>
      <c r="E83" s="85" t="s">
        <v>202</v>
      </c>
      <c r="F83" s="20" t="s">
        <v>1396</v>
      </c>
      <c r="G83" s="21" t="s">
        <v>1056</v>
      </c>
      <c r="H83" s="21"/>
      <c r="I83" s="20" t="s">
        <v>1135</v>
      </c>
      <c r="J83" s="21" t="s">
        <v>1215</v>
      </c>
      <c r="K83" s="72" t="s">
        <v>1133</v>
      </c>
      <c r="L83" s="54" t="s">
        <v>197</v>
      </c>
      <c r="M83" s="17">
        <f>VLOOKUP(AG83,'조정계수 2025.02.01'!A:C,3,0)</f>
        <v>0.7</v>
      </c>
      <c r="N83" s="50">
        <v>18</v>
      </c>
      <c r="O83" s="50">
        <v>1</v>
      </c>
      <c r="P83" s="50">
        <v>19</v>
      </c>
      <c r="Q83" s="51">
        <v>60</v>
      </c>
      <c r="R83" s="51" t="s">
        <v>209</v>
      </c>
      <c r="S83" s="54" t="s">
        <v>209</v>
      </c>
      <c r="T83" s="43">
        <f t="shared" si="18"/>
        <v>56430</v>
      </c>
      <c r="U83" s="44">
        <f t="shared" si="19"/>
        <v>20880</v>
      </c>
      <c r="V83" s="44">
        <f t="shared" si="20"/>
        <v>35550</v>
      </c>
      <c r="W83" s="45">
        <f t="shared" si="21"/>
        <v>24830</v>
      </c>
      <c r="X83" s="45">
        <f t="shared" si="22"/>
        <v>31600</v>
      </c>
      <c r="Y83" s="46">
        <f t="shared" si="23"/>
        <v>40630</v>
      </c>
      <c r="Z83" s="46">
        <f t="shared" si="24"/>
        <v>15800</v>
      </c>
      <c r="AA83" s="82" t="s">
        <v>1255</v>
      </c>
      <c r="AB83" s="21" t="s">
        <v>1284</v>
      </c>
      <c r="AC83" s="21" t="s">
        <v>1312</v>
      </c>
      <c r="AD83" s="82" t="s">
        <v>1341</v>
      </c>
      <c r="AE83" s="54" t="s">
        <v>426</v>
      </c>
      <c r="AF83" s="54" t="s">
        <v>234</v>
      </c>
      <c r="AG83" s="17" t="s">
        <v>461</v>
      </c>
      <c r="AH83" s="54" t="s">
        <v>1120</v>
      </c>
      <c r="AI83" s="54" t="s">
        <v>1062</v>
      </c>
      <c r="BL83" s="112">
        <v>3000</v>
      </c>
      <c r="BM83" s="42">
        <f t="shared" si="25"/>
        <v>6</v>
      </c>
      <c r="BN83" s="42" t="s">
        <v>2341</v>
      </c>
    </row>
    <row r="84" spans="1:66" s="42" customFormat="1" ht="33" customHeight="1" x14ac:dyDescent="0.3">
      <c r="A84" s="48">
        <v>81</v>
      </c>
      <c r="B84" s="28" t="s">
        <v>211</v>
      </c>
      <c r="C84" s="77" t="s">
        <v>208</v>
      </c>
      <c r="D84" s="85" t="s">
        <v>418</v>
      </c>
      <c r="E84" s="85" t="s">
        <v>202</v>
      </c>
      <c r="F84" s="20" t="s">
        <v>1396</v>
      </c>
      <c r="G84" s="21" t="s">
        <v>1056</v>
      </c>
      <c r="H84" s="21"/>
      <c r="I84" s="20" t="s">
        <v>1139</v>
      </c>
      <c r="J84" s="21" t="s">
        <v>1216</v>
      </c>
      <c r="K84" s="72" t="s">
        <v>1136</v>
      </c>
      <c r="L84" s="54" t="s">
        <v>197</v>
      </c>
      <c r="M84" s="17">
        <f>VLOOKUP(AG84,'조정계수 2025.02.01'!A:C,3,0)</f>
        <v>0.7</v>
      </c>
      <c r="N84" s="50">
        <v>20</v>
      </c>
      <c r="O84" s="50">
        <v>1</v>
      </c>
      <c r="P84" s="50">
        <v>21</v>
      </c>
      <c r="Q84" s="51">
        <v>60</v>
      </c>
      <c r="R84" s="51" t="s">
        <v>199</v>
      </c>
      <c r="S84" s="54" t="s">
        <v>209</v>
      </c>
      <c r="T84" s="43">
        <f t="shared" si="18"/>
        <v>62370</v>
      </c>
      <c r="U84" s="44">
        <f t="shared" si="19"/>
        <v>23077</v>
      </c>
      <c r="V84" s="44">
        <f t="shared" si="20"/>
        <v>39293</v>
      </c>
      <c r="W84" s="45">
        <f t="shared" si="21"/>
        <v>27443</v>
      </c>
      <c r="X84" s="45">
        <f t="shared" si="22"/>
        <v>34927</v>
      </c>
      <c r="Y84" s="46">
        <f t="shared" si="23"/>
        <v>44907</v>
      </c>
      <c r="Z84" s="46">
        <f t="shared" si="24"/>
        <v>17463</v>
      </c>
      <c r="AA84" s="82" t="s">
        <v>1256</v>
      </c>
      <c r="AB84" s="21" t="s">
        <v>1285</v>
      </c>
      <c r="AC84" s="21" t="s">
        <v>1313</v>
      </c>
      <c r="AD84" s="82" t="s">
        <v>1342</v>
      </c>
      <c r="AE84" s="54" t="s">
        <v>426</v>
      </c>
      <c r="AF84" s="54" t="s">
        <v>258</v>
      </c>
      <c r="AG84" s="17" t="s">
        <v>451</v>
      </c>
      <c r="AH84" s="54" t="s">
        <v>1137</v>
      </c>
      <c r="AI84" s="54" t="s">
        <v>1062</v>
      </c>
      <c r="BL84" s="112">
        <v>3000</v>
      </c>
      <c r="BM84" s="42">
        <f t="shared" si="25"/>
        <v>6</v>
      </c>
      <c r="BN84" s="42" t="s">
        <v>2342</v>
      </c>
    </row>
    <row r="85" spans="1:66" s="42" customFormat="1" ht="33" customHeight="1" x14ac:dyDescent="0.3">
      <c r="A85" s="48">
        <v>82</v>
      </c>
      <c r="B85" s="28" t="s">
        <v>211</v>
      </c>
      <c r="C85" s="77" t="s">
        <v>223</v>
      </c>
      <c r="D85" s="85" t="s">
        <v>437</v>
      </c>
      <c r="E85" s="85" t="s">
        <v>1237</v>
      </c>
      <c r="F85" s="20" t="s">
        <v>1396</v>
      </c>
      <c r="G85" s="21" t="s">
        <v>1056</v>
      </c>
      <c r="H85" s="21"/>
      <c r="I85" s="20" t="s">
        <v>1146</v>
      </c>
      <c r="J85" s="21" t="s">
        <v>1218</v>
      </c>
      <c r="K85" s="72" t="s">
        <v>1143</v>
      </c>
      <c r="L85" s="54" t="s">
        <v>197</v>
      </c>
      <c r="M85" s="17">
        <f>VLOOKUP(AG85,'조정계수 2025.02.01'!A:C,3,0)</f>
        <v>0.8</v>
      </c>
      <c r="N85" s="50">
        <v>20</v>
      </c>
      <c r="O85" s="50">
        <v>1</v>
      </c>
      <c r="P85" s="50">
        <v>21</v>
      </c>
      <c r="Q85" s="51">
        <v>60</v>
      </c>
      <c r="R85" s="51" t="s">
        <v>199</v>
      </c>
      <c r="S85" s="54" t="s">
        <v>209</v>
      </c>
      <c r="T85" s="43">
        <f t="shared" si="18"/>
        <v>62370</v>
      </c>
      <c r="U85" s="44">
        <f t="shared" si="19"/>
        <v>17464</v>
      </c>
      <c r="V85" s="44">
        <f t="shared" si="20"/>
        <v>44906</v>
      </c>
      <c r="W85" s="45">
        <f t="shared" si="21"/>
        <v>22454</v>
      </c>
      <c r="X85" s="45">
        <f t="shared" si="22"/>
        <v>39916</v>
      </c>
      <c r="Y85" s="46">
        <f t="shared" si="23"/>
        <v>42412</v>
      </c>
      <c r="Z85" s="46">
        <f t="shared" si="24"/>
        <v>19958</v>
      </c>
      <c r="AA85" s="82" t="s">
        <v>1258</v>
      </c>
      <c r="AB85" s="21" t="s">
        <v>1287</v>
      </c>
      <c r="AC85" s="21" t="s">
        <v>1315</v>
      </c>
      <c r="AD85" s="82" t="s">
        <v>1344</v>
      </c>
      <c r="AE85" s="54" t="s">
        <v>426</v>
      </c>
      <c r="AF85" s="54" t="s">
        <v>334</v>
      </c>
      <c r="AG85" s="17" t="s">
        <v>463</v>
      </c>
      <c r="AH85" s="65" t="s">
        <v>1487</v>
      </c>
      <c r="AI85" s="54" t="s">
        <v>1062</v>
      </c>
      <c r="BL85" s="112">
        <v>2000</v>
      </c>
      <c r="BM85" s="42">
        <f t="shared" si="25"/>
        <v>4</v>
      </c>
      <c r="BN85" s="42" t="s">
        <v>2343</v>
      </c>
    </row>
    <row r="86" spans="1:66" s="42" customFormat="1" ht="33" customHeight="1" x14ac:dyDescent="0.3">
      <c r="A86" s="48">
        <v>83</v>
      </c>
      <c r="B86" s="28" t="s">
        <v>211</v>
      </c>
      <c r="C86" s="77" t="s">
        <v>208</v>
      </c>
      <c r="D86" s="85" t="s">
        <v>418</v>
      </c>
      <c r="E86" s="85" t="s">
        <v>202</v>
      </c>
      <c r="F86" s="20" t="s">
        <v>1396</v>
      </c>
      <c r="G86" s="21" t="s">
        <v>1056</v>
      </c>
      <c r="H86" s="21"/>
      <c r="I86" s="20" t="s">
        <v>1149</v>
      </c>
      <c r="J86" s="21" t="s">
        <v>1219</v>
      </c>
      <c r="K86" s="72" t="s">
        <v>1147</v>
      </c>
      <c r="L86" s="54" t="s">
        <v>197</v>
      </c>
      <c r="M86" s="17">
        <f>VLOOKUP(AG86,'조정계수 2025.02.01'!A:C,3,0)</f>
        <v>0.7</v>
      </c>
      <c r="N86" s="50">
        <v>20</v>
      </c>
      <c r="O86" s="50">
        <v>1</v>
      </c>
      <c r="P86" s="50">
        <v>21</v>
      </c>
      <c r="Q86" s="51">
        <v>60</v>
      </c>
      <c r="R86" s="51" t="s">
        <v>199</v>
      </c>
      <c r="S86" s="54" t="s">
        <v>209</v>
      </c>
      <c r="T86" s="43">
        <f t="shared" si="18"/>
        <v>62370</v>
      </c>
      <c r="U86" s="44">
        <f t="shared" si="19"/>
        <v>23077</v>
      </c>
      <c r="V86" s="44">
        <f t="shared" si="20"/>
        <v>39293</v>
      </c>
      <c r="W86" s="45">
        <f t="shared" si="21"/>
        <v>27443</v>
      </c>
      <c r="X86" s="45">
        <f t="shared" si="22"/>
        <v>34927</v>
      </c>
      <c r="Y86" s="46">
        <f t="shared" si="23"/>
        <v>44907</v>
      </c>
      <c r="Z86" s="46">
        <f t="shared" si="24"/>
        <v>17463</v>
      </c>
      <c r="AA86" s="82" t="s">
        <v>1259</v>
      </c>
      <c r="AB86" s="21" t="s">
        <v>1288</v>
      </c>
      <c r="AC86" s="21" t="s">
        <v>1316</v>
      </c>
      <c r="AD86" s="82" t="s">
        <v>1345</v>
      </c>
      <c r="AE86" s="54" t="s">
        <v>426</v>
      </c>
      <c r="AF86" s="54" t="s">
        <v>234</v>
      </c>
      <c r="AG86" s="17" t="s">
        <v>461</v>
      </c>
      <c r="AH86" s="54" t="s">
        <v>1120</v>
      </c>
      <c r="AI86" s="54" t="s">
        <v>1062</v>
      </c>
      <c r="BL86" s="112">
        <v>3000</v>
      </c>
      <c r="BM86" s="42">
        <f t="shared" si="25"/>
        <v>6</v>
      </c>
      <c r="BN86" s="42" t="s">
        <v>2344</v>
      </c>
    </row>
    <row r="87" spans="1:66" s="42" customFormat="1" ht="33" customHeight="1" x14ac:dyDescent="0.3">
      <c r="A87" s="48">
        <v>84</v>
      </c>
      <c r="B87" s="28" t="s">
        <v>211</v>
      </c>
      <c r="C87" s="77" t="s">
        <v>223</v>
      </c>
      <c r="D87" s="85" t="s">
        <v>441</v>
      </c>
      <c r="E87" s="85" t="s">
        <v>435</v>
      </c>
      <c r="F87" s="20" t="s">
        <v>1396</v>
      </c>
      <c r="G87" s="21" t="s">
        <v>1056</v>
      </c>
      <c r="H87" s="21"/>
      <c r="I87" s="20" t="s">
        <v>1152</v>
      </c>
      <c r="J87" s="21" t="s">
        <v>1220</v>
      </c>
      <c r="K87" s="72" t="s">
        <v>1150</v>
      </c>
      <c r="L87" s="54" t="s">
        <v>197</v>
      </c>
      <c r="M87" s="17">
        <f>VLOOKUP(AG87,'조정계수 2025.02.01'!A:C,3,0)</f>
        <v>0.9</v>
      </c>
      <c r="N87" s="50">
        <v>20</v>
      </c>
      <c r="O87" s="50">
        <v>1</v>
      </c>
      <c r="P87" s="50">
        <v>21</v>
      </c>
      <c r="Q87" s="51">
        <v>60</v>
      </c>
      <c r="R87" s="51" t="s">
        <v>199</v>
      </c>
      <c r="S87" s="54" t="s">
        <v>209</v>
      </c>
      <c r="T87" s="43">
        <f t="shared" si="18"/>
        <v>62370</v>
      </c>
      <c r="U87" s="44">
        <f t="shared" si="19"/>
        <v>11851</v>
      </c>
      <c r="V87" s="44">
        <f t="shared" si="20"/>
        <v>50519</v>
      </c>
      <c r="W87" s="45">
        <f t="shared" si="21"/>
        <v>17464</v>
      </c>
      <c r="X87" s="45">
        <f t="shared" si="22"/>
        <v>44906</v>
      </c>
      <c r="Y87" s="46">
        <f t="shared" si="23"/>
        <v>39917</v>
      </c>
      <c r="Z87" s="46">
        <f t="shared" si="24"/>
        <v>22453</v>
      </c>
      <c r="AA87" s="82" t="s">
        <v>1260</v>
      </c>
      <c r="AB87" s="21" t="s">
        <v>1289</v>
      </c>
      <c r="AC87" s="21" t="s">
        <v>1317</v>
      </c>
      <c r="AD87" s="82" t="s">
        <v>1346</v>
      </c>
      <c r="AE87" s="54" t="s">
        <v>425</v>
      </c>
      <c r="AF87" s="54" t="s">
        <v>236</v>
      </c>
      <c r="AG87" s="17" t="s">
        <v>453</v>
      </c>
      <c r="AH87" s="54" t="s">
        <v>1088</v>
      </c>
      <c r="AI87" s="54" t="s">
        <v>1062</v>
      </c>
      <c r="BL87" s="112">
        <v>3000</v>
      </c>
      <c r="BM87" s="42">
        <f t="shared" si="25"/>
        <v>6</v>
      </c>
      <c r="BN87" s="42" t="s">
        <v>2345</v>
      </c>
    </row>
    <row r="88" spans="1:66" s="42" customFormat="1" ht="33" customHeight="1" x14ac:dyDescent="0.3">
      <c r="A88" s="48">
        <v>85</v>
      </c>
      <c r="B88" s="28" t="s">
        <v>211</v>
      </c>
      <c r="C88" s="77" t="s">
        <v>208</v>
      </c>
      <c r="D88" s="85" t="s">
        <v>418</v>
      </c>
      <c r="E88" s="85" t="s">
        <v>758</v>
      </c>
      <c r="F88" s="20" t="s">
        <v>1396</v>
      </c>
      <c r="G88" s="21" t="s">
        <v>1056</v>
      </c>
      <c r="H88" s="21"/>
      <c r="I88" s="20" t="s">
        <v>1156</v>
      </c>
      <c r="J88" s="21" t="s">
        <v>1221</v>
      </c>
      <c r="K88" s="72" t="s">
        <v>1404</v>
      </c>
      <c r="L88" s="54" t="s">
        <v>197</v>
      </c>
      <c r="M88" s="17">
        <f>VLOOKUP(AG88,'조정계수 2025.02.01'!A:C,3,0)</f>
        <v>0.7</v>
      </c>
      <c r="N88" s="50">
        <v>16</v>
      </c>
      <c r="O88" s="50">
        <v>1</v>
      </c>
      <c r="P88" s="50">
        <v>17</v>
      </c>
      <c r="Q88" s="51">
        <v>60</v>
      </c>
      <c r="R88" s="51" t="s">
        <v>199</v>
      </c>
      <c r="S88" s="54" t="s">
        <v>209</v>
      </c>
      <c r="T88" s="43">
        <f t="shared" si="18"/>
        <v>50490</v>
      </c>
      <c r="U88" s="44">
        <f t="shared" si="19"/>
        <v>18682</v>
      </c>
      <c r="V88" s="44">
        <f t="shared" si="20"/>
        <v>31808</v>
      </c>
      <c r="W88" s="45">
        <f t="shared" si="21"/>
        <v>22216</v>
      </c>
      <c r="X88" s="45">
        <f t="shared" si="22"/>
        <v>28274</v>
      </c>
      <c r="Y88" s="46">
        <f t="shared" si="23"/>
        <v>36353</v>
      </c>
      <c r="Z88" s="46">
        <f t="shared" si="24"/>
        <v>14137</v>
      </c>
      <c r="AA88" s="82" t="s">
        <v>1261</v>
      </c>
      <c r="AB88" s="21" t="s">
        <v>1290</v>
      </c>
      <c r="AC88" s="21" t="s">
        <v>1318</v>
      </c>
      <c r="AD88" s="82" t="s">
        <v>1347</v>
      </c>
      <c r="AE88" s="54" t="s">
        <v>426</v>
      </c>
      <c r="AF88" s="54" t="s">
        <v>258</v>
      </c>
      <c r="AG88" s="17" t="s">
        <v>451</v>
      </c>
      <c r="AH88" s="54" t="s">
        <v>1154</v>
      </c>
      <c r="AI88" s="54" t="s">
        <v>1062</v>
      </c>
      <c r="BL88" s="112">
        <v>2500</v>
      </c>
      <c r="BM88" s="42">
        <f t="shared" si="25"/>
        <v>5</v>
      </c>
      <c r="BN88" s="42" t="s">
        <v>2346</v>
      </c>
    </row>
    <row r="89" spans="1:66" s="42" customFormat="1" ht="33" customHeight="1" x14ac:dyDescent="0.3">
      <c r="A89" s="48">
        <v>86</v>
      </c>
      <c r="B89" s="28" t="s">
        <v>211</v>
      </c>
      <c r="C89" s="77" t="s">
        <v>208</v>
      </c>
      <c r="D89" s="85" t="s">
        <v>418</v>
      </c>
      <c r="E89" s="85" t="s">
        <v>202</v>
      </c>
      <c r="F89" s="20" t="s">
        <v>1396</v>
      </c>
      <c r="G89" s="21" t="s">
        <v>1056</v>
      </c>
      <c r="H89" s="21"/>
      <c r="I89" s="20" t="s">
        <v>1159</v>
      </c>
      <c r="J89" s="21" t="s">
        <v>1222</v>
      </c>
      <c r="K89" s="72" t="s">
        <v>1157</v>
      </c>
      <c r="L89" s="54" t="s">
        <v>197</v>
      </c>
      <c r="M89" s="17">
        <f>VLOOKUP(AG89,'조정계수 2025.02.01'!A:C,3,0)</f>
        <v>0.7</v>
      </c>
      <c r="N89" s="50">
        <v>20</v>
      </c>
      <c r="O89" s="50">
        <v>1</v>
      </c>
      <c r="P89" s="50">
        <v>21</v>
      </c>
      <c r="Q89" s="51">
        <v>60</v>
      </c>
      <c r="R89" s="51" t="s">
        <v>199</v>
      </c>
      <c r="S89" s="54" t="s">
        <v>209</v>
      </c>
      <c r="T89" s="43">
        <f t="shared" si="18"/>
        <v>62370</v>
      </c>
      <c r="U89" s="44">
        <f t="shared" si="19"/>
        <v>23077</v>
      </c>
      <c r="V89" s="44">
        <f t="shared" si="20"/>
        <v>39293</v>
      </c>
      <c r="W89" s="45">
        <f t="shared" si="21"/>
        <v>27443</v>
      </c>
      <c r="X89" s="45">
        <f t="shared" si="22"/>
        <v>34927</v>
      </c>
      <c r="Y89" s="46">
        <f t="shared" si="23"/>
        <v>44907</v>
      </c>
      <c r="Z89" s="46">
        <f t="shared" si="24"/>
        <v>17463</v>
      </c>
      <c r="AA89" s="82" t="s">
        <v>1262</v>
      </c>
      <c r="AB89" s="21" t="s">
        <v>1291</v>
      </c>
      <c r="AC89" s="21" t="s">
        <v>1319</v>
      </c>
      <c r="AD89" s="82" t="s">
        <v>1348</v>
      </c>
      <c r="AE89" s="54" t="s">
        <v>426</v>
      </c>
      <c r="AF89" s="54" t="s">
        <v>1158</v>
      </c>
      <c r="AG89" s="17" t="s">
        <v>461</v>
      </c>
      <c r="AH89" s="54" t="s">
        <v>1120</v>
      </c>
      <c r="AI89" s="54" t="s">
        <v>1062</v>
      </c>
      <c r="BL89" s="112">
        <v>3000</v>
      </c>
      <c r="BM89" s="42">
        <f t="shared" si="25"/>
        <v>6</v>
      </c>
      <c r="BN89" s="42" t="s">
        <v>2347</v>
      </c>
    </row>
    <row r="90" spans="1:66" s="42" customFormat="1" ht="33" customHeight="1" x14ac:dyDescent="0.3">
      <c r="A90" s="48">
        <v>87</v>
      </c>
      <c r="B90" s="28" t="s">
        <v>211</v>
      </c>
      <c r="C90" s="77" t="s">
        <v>208</v>
      </c>
      <c r="D90" s="85" t="s">
        <v>418</v>
      </c>
      <c r="E90" s="85" t="s">
        <v>202</v>
      </c>
      <c r="F90" s="20" t="s">
        <v>1396</v>
      </c>
      <c r="G90" s="21" t="s">
        <v>1056</v>
      </c>
      <c r="H90" s="21"/>
      <c r="I90" s="20" t="s">
        <v>1163</v>
      </c>
      <c r="J90" s="21" t="s">
        <v>1223</v>
      </c>
      <c r="K90" s="72" t="s">
        <v>1160</v>
      </c>
      <c r="L90" s="54" t="s">
        <v>197</v>
      </c>
      <c r="M90" s="17">
        <f>VLOOKUP(AG90,'조정계수 2025.02.01'!A:C,3,0)</f>
        <v>0.7</v>
      </c>
      <c r="N90" s="50">
        <v>20</v>
      </c>
      <c r="O90" s="50">
        <v>1</v>
      </c>
      <c r="P90" s="50">
        <v>21</v>
      </c>
      <c r="Q90" s="51">
        <v>60</v>
      </c>
      <c r="R90" s="51" t="s">
        <v>199</v>
      </c>
      <c r="S90" s="54" t="s">
        <v>209</v>
      </c>
      <c r="T90" s="43">
        <f t="shared" si="18"/>
        <v>62370</v>
      </c>
      <c r="U90" s="44">
        <f t="shared" si="19"/>
        <v>23077</v>
      </c>
      <c r="V90" s="44">
        <f t="shared" si="20"/>
        <v>39293</v>
      </c>
      <c r="W90" s="45">
        <f t="shared" si="21"/>
        <v>27443</v>
      </c>
      <c r="X90" s="45">
        <f t="shared" si="22"/>
        <v>34927</v>
      </c>
      <c r="Y90" s="46">
        <f t="shared" si="23"/>
        <v>44907</v>
      </c>
      <c r="Z90" s="46">
        <f t="shared" si="24"/>
        <v>17463</v>
      </c>
      <c r="AA90" s="82" t="s">
        <v>1263</v>
      </c>
      <c r="AB90" s="21" t="s">
        <v>1292</v>
      </c>
      <c r="AC90" s="21" t="s">
        <v>1320</v>
      </c>
      <c r="AD90" s="82" t="s">
        <v>1349</v>
      </c>
      <c r="AE90" s="54" t="s">
        <v>426</v>
      </c>
      <c r="AF90" s="54" t="s">
        <v>1161</v>
      </c>
      <c r="AG90" s="17" t="s">
        <v>461</v>
      </c>
      <c r="AH90" s="54" t="s">
        <v>1120</v>
      </c>
      <c r="AI90" s="54" t="s">
        <v>1062</v>
      </c>
      <c r="BL90" s="112">
        <v>3000</v>
      </c>
      <c r="BM90" s="42">
        <f t="shared" si="25"/>
        <v>6</v>
      </c>
      <c r="BN90" s="42" t="s">
        <v>2348</v>
      </c>
    </row>
    <row r="91" spans="1:66" s="42" customFormat="1" ht="33" customHeight="1" x14ac:dyDescent="0.3">
      <c r="A91" s="48">
        <v>88</v>
      </c>
      <c r="B91" s="28" t="s">
        <v>211</v>
      </c>
      <c r="C91" s="77" t="s">
        <v>223</v>
      </c>
      <c r="D91" s="85" t="s">
        <v>458</v>
      </c>
      <c r="E91" s="85" t="s">
        <v>213</v>
      </c>
      <c r="F91" s="20" t="s">
        <v>1396</v>
      </c>
      <c r="G91" s="21" t="s">
        <v>1056</v>
      </c>
      <c r="H91" s="21"/>
      <c r="I91" s="20" t="s">
        <v>1168</v>
      </c>
      <c r="J91" s="21" t="s">
        <v>1194</v>
      </c>
      <c r="K91" s="72" t="s">
        <v>1164</v>
      </c>
      <c r="L91" s="54" t="s">
        <v>197</v>
      </c>
      <c r="M91" s="17">
        <f>VLOOKUP(AG91,'조정계수 2025.02.01'!A:C,3,0)</f>
        <v>0.7</v>
      </c>
      <c r="N91" s="50">
        <v>8</v>
      </c>
      <c r="O91" s="50">
        <v>1</v>
      </c>
      <c r="P91" s="50">
        <v>9</v>
      </c>
      <c r="Q91" s="51">
        <v>60</v>
      </c>
      <c r="R91" s="51" t="s">
        <v>199</v>
      </c>
      <c r="S91" s="54" t="s">
        <v>209</v>
      </c>
      <c r="T91" s="43">
        <f t="shared" si="18"/>
        <v>26730</v>
      </c>
      <c r="U91" s="44">
        <f t="shared" si="19"/>
        <v>9891</v>
      </c>
      <c r="V91" s="44">
        <f t="shared" si="20"/>
        <v>16839</v>
      </c>
      <c r="W91" s="45">
        <f t="shared" si="21"/>
        <v>11762</v>
      </c>
      <c r="X91" s="45">
        <f t="shared" si="22"/>
        <v>14968</v>
      </c>
      <c r="Y91" s="46">
        <f t="shared" si="23"/>
        <v>19246</v>
      </c>
      <c r="Z91" s="46">
        <f t="shared" si="24"/>
        <v>7484</v>
      </c>
      <c r="AA91" s="82" t="s">
        <v>1361</v>
      </c>
      <c r="AB91" s="21" t="s">
        <v>1362</v>
      </c>
      <c r="AC91" s="21" t="s">
        <v>1363</v>
      </c>
      <c r="AD91" s="82" t="s">
        <v>1364</v>
      </c>
      <c r="AE91" s="54" t="s">
        <v>426</v>
      </c>
      <c r="AF91" s="54" t="s">
        <v>257</v>
      </c>
      <c r="AG91" s="17" t="s">
        <v>452</v>
      </c>
      <c r="AH91" s="54" t="s">
        <v>1165</v>
      </c>
      <c r="AI91" s="54" t="s">
        <v>1062</v>
      </c>
      <c r="BL91" s="112">
        <v>2000</v>
      </c>
      <c r="BM91" s="42">
        <f t="shared" si="25"/>
        <v>4</v>
      </c>
      <c r="BN91" s="42" t="s">
        <v>2349</v>
      </c>
    </row>
    <row r="92" spans="1:66" s="42" customFormat="1" ht="33" customHeight="1" x14ac:dyDescent="0.3">
      <c r="A92" s="48">
        <v>89</v>
      </c>
      <c r="B92" s="28" t="s">
        <v>211</v>
      </c>
      <c r="C92" s="77" t="s">
        <v>223</v>
      </c>
      <c r="D92" s="85" t="s">
        <v>458</v>
      </c>
      <c r="E92" s="85" t="s">
        <v>213</v>
      </c>
      <c r="F92" s="20" t="s">
        <v>1396</v>
      </c>
      <c r="G92" s="21" t="s">
        <v>1056</v>
      </c>
      <c r="H92" s="21"/>
      <c r="I92" s="20" t="s">
        <v>1171</v>
      </c>
      <c r="J92" s="21" t="s">
        <v>1196</v>
      </c>
      <c r="K92" s="72" t="s">
        <v>1169</v>
      </c>
      <c r="L92" s="54" t="s">
        <v>197</v>
      </c>
      <c r="M92" s="17">
        <f>VLOOKUP(AG92,'조정계수 2025.02.01'!A:C,3,0)</f>
        <v>0.7</v>
      </c>
      <c r="N92" s="50">
        <v>8</v>
      </c>
      <c r="O92" s="50">
        <v>1</v>
      </c>
      <c r="P92" s="50">
        <v>9</v>
      </c>
      <c r="Q92" s="51">
        <v>60</v>
      </c>
      <c r="R92" s="51" t="s">
        <v>199</v>
      </c>
      <c r="S92" s="54" t="s">
        <v>209</v>
      </c>
      <c r="T92" s="43">
        <f t="shared" si="18"/>
        <v>26730</v>
      </c>
      <c r="U92" s="44">
        <f t="shared" si="19"/>
        <v>9891</v>
      </c>
      <c r="V92" s="44">
        <f t="shared" si="20"/>
        <v>16839</v>
      </c>
      <c r="W92" s="45">
        <f t="shared" si="21"/>
        <v>11762</v>
      </c>
      <c r="X92" s="45">
        <f t="shared" si="22"/>
        <v>14968</v>
      </c>
      <c r="Y92" s="46">
        <f t="shared" si="23"/>
        <v>19246</v>
      </c>
      <c r="Z92" s="46">
        <f t="shared" si="24"/>
        <v>7484</v>
      </c>
      <c r="AA92" s="82" t="s">
        <v>1365</v>
      </c>
      <c r="AB92" s="21" t="s">
        <v>1366</v>
      </c>
      <c r="AC92" s="21" t="s">
        <v>1367</v>
      </c>
      <c r="AD92" s="82" t="s">
        <v>1368</v>
      </c>
      <c r="AE92" s="54" t="s">
        <v>426</v>
      </c>
      <c r="AF92" s="54" t="s">
        <v>257</v>
      </c>
      <c r="AG92" s="17" t="s">
        <v>452</v>
      </c>
      <c r="AH92" s="54" t="s">
        <v>1165</v>
      </c>
      <c r="AI92" s="54" t="s">
        <v>1062</v>
      </c>
      <c r="BL92" s="112">
        <v>2000</v>
      </c>
      <c r="BM92" s="42">
        <f t="shared" si="25"/>
        <v>4</v>
      </c>
      <c r="BN92" s="42" t="s">
        <v>2354</v>
      </c>
    </row>
    <row r="93" spans="1:66" s="42" customFormat="1" ht="33" customHeight="1" x14ac:dyDescent="0.3">
      <c r="A93" s="48">
        <v>90</v>
      </c>
      <c r="B93" s="28" t="s">
        <v>211</v>
      </c>
      <c r="C93" s="77" t="s">
        <v>223</v>
      </c>
      <c r="D93" s="85" t="s">
        <v>437</v>
      </c>
      <c r="E93" s="85" t="s">
        <v>275</v>
      </c>
      <c r="F93" s="20" t="s">
        <v>1396</v>
      </c>
      <c r="G93" s="21" t="s">
        <v>1056</v>
      </c>
      <c r="H93" s="21"/>
      <c r="I93" s="20" t="s">
        <v>1174</v>
      </c>
      <c r="J93" s="21" t="s">
        <v>1224</v>
      </c>
      <c r="K93" s="72" t="s">
        <v>1172</v>
      </c>
      <c r="L93" s="54" t="s">
        <v>197</v>
      </c>
      <c r="M93" s="17">
        <f>VLOOKUP(AG93,'조정계수 2025.02.01'!A:C,3,0)</f>
        <v>0.7</v>
      </c>
      <c r="N93" s="50">
        <v>8</v>
      </c>
      <c r="O93" s="50">
        <v>1</v>
      </c>
      <c r="P93" s="50">
        <v>9</v>
      </c>
      <c r="Q93" s="51">
        <v>60</v>
      </c>
      <c r="R93" s="51" t="s">
        <v>199</v>
      </c>
      <c r="S93" s="54" t="s">
        <v>209</v>
      </c>
      <c r="T93" s="43">
        <f t="shared" si="18"/>
        <v>26730</v>
      </c>
      <c r="U93" s="44">
        <f t="shared" si="19"/>
        <v>9891</v>
      </c>
      <c r="V93" s="44">
        <f t="shared" si="20"/>
        <v>16839</v>
      </c>
      <c r="W93" s="45">
        <f t="shared" si="21"/>
        <v>11762</v>
      </c>
      <c r="X93" s="45">
        <f t="shared" si="22"/>
        <v>14968</v>
      </c>
      <c r="Y93" s="46">
        <f t="shared" si="23"/>
        <v>19246</v>
      </c>
      <c r="Z93" s="46">
        <f t="shared" si="24"/>
        <v>7484</v>
      </c>
      <c r="AA93" s="82" t="s">
        <v>1264</v>
      </c>
      <c r="AB93" s="21" t="s">
        <v>1293</v>
      </c>
      <c r="AC93" s="21" t="s">
        <v>1321</v>
      </c>
      <c r="AD93" s="82" t="s">
        <v>1350</v>
      </c>
      <c r="AE93" s="54" t="s">
        <v>426</v>
      </c>
      <c r="AF93" s="54" t="s">
        <v>258</v>
      </c>
      <c r="AG93" s="17" t="s">
        <v>451</v>
      </c>
      <c r="AH93" s="54" t="s">
        <v>1120</v>
      </c>
      <c r="AI93" s="54" t="s">
        <v>1062</v>
      </c>
      <c r="BL93" s="112">
        <v>3000</v>
      </c>
      <c r="BM93" s="42">
        <f t="shared" si="25"/>
        <v>6</v>
      </c>
      <c r="BN93" s="42" t="s">
        <v>2355</v>
      </c>
    </row>
    <row r="94" spans="1:66" s="42" customFormat="1" ht="33" customHeight="1" x14ac:dyDescent="0.3">
      <c r="A94" s="48">
        <v>91</v>
      </c>
      <c r="B94" s="28" t="s">
        <v>211</v>
      </c>
      <c r="C94" s="77" t="s">
        <v>223</v>
      </c>
      <c r="D94" s="85" t="s">
        <v>441</v>
      </c>
      <c r="E94" s="85" t="s">
        <v>435</v>
      </c>
      <c r="F94" s="20" t="s">
        <v>1396</v>
      </c>
      <c r="G94" s="21" t="s">
        <v>1056</v>
      </c>
      <c r="H94" s="21"/>
      <c r="I94" s="20" t="s">
        <v>1177</v>
      </c>
      <c r="J94" s="21" t="s">
        <v>1225</v>
      </c>
      <c r="K94" s="72" t="s">
        <v>1175</v>
      </c>
      <c r="L94" s="54" t="s">
        <v>197</v>
      </c>
      <c r="M94" s="17">
        <f>VLOOKUP(AG94,'조정계수 2025.02.01'!A:C,3,0)</f>
        <v>0.9</v>
      </c>
      <c r="N94" s="50">
        <v>8</v>
      </c>
      <c r="O94" s="50">
        <v>1</v>
      </c>
      <c r="P94" s="50">
        <v>9</v>
      </c>
      <c r="Q94" s="51">
        <v>60</v>
      </c>
      <c r="R94" s="51" t="s">
        <v>199</v>
      </c>
      <c r="S94" s="54" t="s">
        <v>209</v>
      </c>
      <c r="T94" s="43">
        <f t="shared" si="18"/>
        <v>26730</v>
      </c>
      <c r="U94" s="44">
        <f t="shared" si="19"/>
        <v>5079</v>
      </c>
      <c r="V94" s="44">
        <f t="shared" si="20"/>
        <v>21651</v>
      </c>
      <c r="W94" s="45">
        <f t="shared" si="21"/>
        <v>7485</v>
      </c>
      <c r="X94" s="45">
        <f t="shared" si="22"/>
        <v>19245</v>
      </c>
      <c r="Y94" s="46">
        <f t="shared" si="23"/>
        <v>17108</v>
      </c>
      <c r="Z94" s="46">
        <f t="shared" si="24"/>
        <v>9622</v>
      </c>
      <c r="AA94" s="82" t="s">
        <v>1265</v>
      </c>
      <c r="AB94" s="21" t="s">
        <v>1294</v>
      </c>
      <c r="AC94" s="21" t="s">
        <v>1322</v>
      </c>
      <c r="AD94" s="82" t="s">
        <v>1351</v>
      </c>
      <c r="AE94" s="54" t="s">
        <v>425</v>
      </c>
      <c r="AF94" s="54" t="s">
        <v>236</v>
      </c>
      <c r="AG94" s="17" t="s">
        <v>453</v>
      </c>
      <c r="AH94" s="54" t="s">
        <v>1088</v>
      </c>
      <c r="AI94" s="54" t="s">
        <v>1062</v>
      </c>
      <c r="BL94" s="112">
        <v>3000</v>
      </c>
      <c r="BM94" s="42">
        <f t="shared" si="25"/>
        <v>6</v>
      </c>
      <c r="BN94" s="42" t="s">
        <v>2356</v>
      </c>
    </row>
    <row r="95" spans="1:66" s="42" customFormat="1" ht="33" customHeight="1" x14ac:dyDescent="0.3">
      <c r="A95" s="48">
        <v>92</v>
      </c>
      <c r="B95" s="28" t="s">
        <v>211</v>
      </c>
      <c r="C95" s="77" t="s">
        <v>223</v>
      </c>
      <c r="D95" s="85" t="s">
        <v>458</v>
      </c>
      <c r="E95" s="85" t="s">
        <v>440</v>
      </c>
      <c r="F95" s="20" t="s">
        <v>1396</v>
      </c>
      <c r="G95" s="21" t="s">
        <v>1056</v>
      </c>
      <c r="H95" s="21"/>
      <c r="I95" s="20" t="s">
        <v>1180</v>
      </c>
      <c r="J95" s="21" t="s">
        <v>1226</v>
      </c>
      <c r="K95" s="72" t="s">
        <v>1178</v>
      </c>
      <c r="L95" s="54" t="s">
        <v>197</v>
      </c>
      <c r="M95" s="17">
        <f>VLOOKUP(AG95,'조정계수 2025.02.01'!A:C,3,0)</f>
        <v>0.7</v>
      </c>
      <c r="N95" s="50">
        <v>8</v>
      </c>
      <c r="O95" s="50">
        <v>1</v>
      </c>
      <c r="P95" s="50">
        <v>9</v>
      </c>
      <c r="Q95" s="51">
        <v>60</v>
      </c>
      <c r="R95" s="51" t="s">
        <v>199</v>
      </c>
      <c r="S95" s="54" t="s">
        <v>209</v>
      </c>
      <c r="T95" s="43">
        <f t="shared" si="18"/>
        <v>26730</v>
      </c>
      <c r="U95" s="44">
        <f t="shared" si="19"/>
        <v>9891</v>
      </c>
      <c r="V95" s="44">
        <f t="shared" si="20"/>
        <v>16839</v>
      </c>
      <c r="W95" s="45">
        <f t="shared" si="21"/>
        <v>11762</v>
      </c>
      <c r="X95" s="45">
        <f t="shared" si="22"/>
        <v>14968</v>
      </c>
      <c r="Y95" s="46">
        <f t="shared" si="23"/>
        <v>19246</v>
      </c>
      <c r="Z95" s="46">
        <f t="shared" si="24"/>
        <v>7484</v>
      </c>
      <c r="AA95" s="82" t="s">
        <v>1266</v>
      </c>
      <c r="AB95" s="21" t="s">
        <v>1295</v>
      </c>
      <c r="AC95" s="21" t="s">
        <v>1323</v>
      </c>
      <c r="AD95" s="82" t="s">
        <v>1352</v>
      </c>
      <c r="AE95" s="54" t="s">
        <v>426</v>
      </c>
      <c r="AF95" s="54" t="s">
        <v>258</v>
      </c>
      <c r="AG95" s="17" t="s">
        <v>451</v>
      </c>
      <c r="AH95" s="54" t="s">
        <v>1120</v>
      </c>
      <c r="AI95" s="54" t="s">
        <v>1062</v>
      </c>
      <c r="BL95" s="112">
        <v>2500</v>
      </c>
      <c r="BM95" s="42">
        <f t="shared" si="25"/>
        <v>5</v>
      </c>
      <c r="BN95" s="42" t="s">
        <v>2357</v>
      </c>
    </row>
    <row r="96" spans="1:66" s="42" customFormat="1" ht="33" customHeight="1" x14ac:dyDescent="0.3">
      <c r="A96" s="48">
        <v>93</v>
      </c>
      <c r="B96" s="28" t="s">
        <v>211</v>
      </c>
      <c r="C96" s="77" t="s">
        <v>208</v>
      </c>
      <c r="D96" s="85" t="s">
        <v>201</v>
      </c>
      <c r="E96" s="85" t="s">
        <v>1235</v>
      </c>
      <c r="F96" s="20" t="s">
        <v>1396</v>
      </c>
      <c r="G96" s="21" t="s">
        <v>1056</v>
      </c>
      <c r="H96" s="21"/>
      <c r="I96" s="20" t="s">
        <v>1183</v>
      </c>
      <c r="J96" s="21" t="s">
        <v>1227</v>
      </c>
      <c r="K96" s="72" t="s">
        <v>1181</v>
      </c>
      <c r="L96" s="54" t="s">
        <v>197</v>
      </c>
      <c r="M96" s="17">
        <f>VLOOKUP(AG96,'조정계수 2025.02.01'!A:C,3,0)</f>
        <v>0.7</v>
      </c>
      <c r="N96" s="50">
        <v>16</v>
      </c>
      <c r="O96" s="50">
        <v>1</v>
      </c>
      <c r="P96" s="50">
        <v>17</v>
      </c>
      <c r="Q96" s="51">
        <v>60</v>
      </c>
      <c r="R96" s="51" t="s">
        <v>209</v>
      </c>
      <c r="S96" s="54" t="s">
        <v>209</v>
      </c>
      <c r="T96" s="43">
        <f t="shared" si="18"/>
        <v>50490</v>
      </c>
      <c r="U96" s="44">
        <f t="shared" si="19"/>
        <v>18682</v>
      </c>
      <c r="V96" s="44">
        <f t="shared" si="20"/>
        <v>31808</v>
      </c>
      <c r="W96" s="45">
        <f t="shared" si="21"/>
        <v>22216</v>
      </c>
      <c r="X96" s="45">
        <f t="shared" si="22"/>
        <v>28274</v>
      </c>
      <c r="Y96" s="46">
        <f t="shared" si="23"/>
        <v>36353</v>
      </c>
      <c r="Z96" s="46">
        <f t="shared" si="24"/>
        <v>14137</v>
      </c>
      <c r="AA96" s="82" t="s">
        <v>1267</v>
      </c>
      <c r="AB96" s="21" t="s">
        <v>1296</v>
      </c>
      <c r="AC96" s="21" t="s">
        <v>1324</v>
      </c>
      <c r="AD96" s="82" t="s">
        <v>1353</v>
      </c>
      <c r="AE96" s="54" t="s">
        <v>426</v>
      </c>
      <c r="AF96" s="54" t="s">
        <v>258</v>
      </c>
      <c r="AG96" s="17" t="s">
        <v>451</v>
      </c>
      <c r="AH96" s="54" t="s">
        <v>1120</v>
      </c>
      <c r="AI96" s="54" t="s">
        <v>1062</v>
      </c>
      <c r="BL96" s="112">
        <v>3000</v>
      </c>
      <c r="BM96" s="42">
        <f t="shared" si="25"/>
        <v>6</v>
      </c>
      <c r="BN96" s="42" t="s">
        <v>2358</v>
      </c>
    </row>
    <row r="97" spans="1:66" s="42" customFormat="1" ht="33" customHeight="1" x14ac:dyDescent="0.3">
      <c r="A97" s="48">
        <v>94</v>
      </c>
      <c r="B97" s="28" t="s">
        <v>211</v>
      </c>
      <c r="C97" s="77" t="s">
        <v>208</v>
      </c>
      <c r="D97" s="85" t="s">
        <v>201</v>
      </c>
      <c r="E97" s="85" t="s">
        <v>1235</v>
      </c>
      <c r="F97" s="20" t="s">
        <v>1396</v>
      </c>
      <c r="G97" s="21" t="s">
        <v>1056</v>
      </c>
      <c r="H97" s="21"/>
      <c r="I97" s="20" t="s">
        <v>1186</v>
      </c>
      <c r="J97" s="21" t="s">
        <v>1228</v>
      </c>
      <c r="K97" s="72" t="s">
        <v>1184</v>
      </c>
      <c r="L97" s="54" t="s">
        <v>197</v>
      </c>
      <c r="M97" s="17">
        <f>VLOOKUP(AG97,'조정계수 2025.02.01'!A:C,3,0)</f>
        <v>0.7</v>
      </c>
      <c r="N97" s="50">
        <v>16</v>
      </c>
      <c r="O97" s="50">
        <v>1</v>
      </c>
      <c r="P97" s="50">
        <v>17</v>
      </c>
      <c r="Q97" s="51">
        <v>60</v>
      </c>
      <c r="R97" s="51" t="s">
        <v>209</v>
      </c>
      <c r="S97" s="54" t="s">
        <v>209</v>
      </c>
      <c r="T97" s="43">
        <f t="shared" si="18"/>
        <v>50490</v>
      </c>
      <c r="U97" s="44">
        <f t="shared" si="19"/>
        <v>18682</v>
      </c>
      <c r="V97" s="44">
        <f t="shared" si="20"/>
        <v>31808</v>
      </c>
      <c r="W97" s="45">
        <f t="shared" si="21"/>
        <v>22216</v>
      </c>
      <c r="X97" s="45">
        <f t="shared" si="22"/>
        <v>28274</v>
      </c>
      <c r="Y97" s="46">
        <f t="shared" si="23"/>
        <v>36353</v>
      </c>
      <c r="Z97" s="46">
        <f t="shared" si="24"/>
        <v>14137</v>
      </c>
      <c r="AA97" s="82" t="s">
        <v>1268</v>
      </c>
      <c r="AB97" s="21" t="s">
        <v>1297</v>
      </c>
      <c r="AC97" s="21" t="s">
        <v>1325</v>
      </c>
      <c r="AD97" s="82" t="s">
        <v>1354</v>
      </c>
      <c r="AE97" s="54" t="s">
        <v>426</v>
      </c>
      <c r="AF97" s="54" t="s">
        <v>258</v>
      </c>
      <c r="AG97" s="17" t="s">
        <v>451</v>
      </c>
      <c r="AH97" s="54" t="s">
        <v>1120</v>
      </c>
      <c r="AI97" s="54" t="s">
        <v>1062</v>
      </c>
      <c r="BL97" s="112">
        <v>3000</v>
      </c>
      <c r="BM97" s="42">
        <f t="shared" si="25"/>
        <v>6</v>
      </c>
      <c r="BN97" s="42" t="s">
        <v>2359</v>
      </c>
    </row>
    <row r="98" spans="1:66" s="42" customFormat="1" ht="33" customHeight="1" x14ac:dyDescent="0.3">
      <c r="A98" s="48">
        <v>95</v>
      </c>
      <c r="B98" s="28" t="s">
        <v>211</v>
      </c>
      <c r="C98" s="77" t="s">
        <v>223</v>
      </c>
      <c r="D98" s="85" t="s">
        <v>441</v>
      </c>
      <c r="E98" s="85" t="s">
        <v>435</v>
      </c>
      <c r="F98" s="20" t="s">
        <v>1396</v>
      </c>
      <c r="G98" s="21" t="s">
        <v>1056</v>
      </c>
      <c r="H98" s="21"/>
      <c r="I98" s="20" t="s">
        <v>1188</v>
      </c>
      <c r="J98" s="21" t="s">
        <v>1229</v>
      </c>
      <c r="K98" s="72" t="s">
        <v>1187</v>
      </c>
      <c r="L98" s="54" t="s">
        <v>197</v>
      </c>
      <c r="M98" s="17">
        <f>VLOOKUP(AG98,'조정계수 2025.02.01'!A:C,3,0)</f>
        <v>0.9</v>
      </c>
      <c r="N98" s="50">
        <v>30</v>
      </c>
      <c r="O98" s="50">
        <v>1</v>
      </c>
      <c r="P98" s="50">
        <v>31</v>
      </c>
      <c r="Q98" s="51">
        <v>60</v>
      </c>
      <c r="R98" s="51" t="s">
        <v>199</v>
      </c>
      <c r="S98" s="54" t="s">
        <v>209</v>
      </c>
      <c r="T98" s="43">
        <f t="shared" si="18"/>
        <v>92070</v>
      </c>
      <c r="U98" s="44">
        <f t="shared" si="19"/>
        <v>17494</v>
      </c>
      <c r="V98" s="44">
        <f t="shared" si="20"/>
        <v>74576</v>
      </c>
      <c r="W98" s="45">
        <f t="shared" si="21"/>
        <v>25780</v>
      </c>
      <c r="X98" s="45">
        <f t="shared" si="22"/>
        <v>66290</v>
      </c>
      <c r="Y98" s="46">
        <f t="shared" si="23"/>
        <v>58925</v>
      </c>
      <c r="Z98" s="46">
        <f t="shared" si="24"/>
        <v>33145</v>
      </c>
      <c r="AA98" s="82" t="s">
        <v>1269</v>
      </c>
      <c r="AB98" s="21" t="s">
        <v>1294</v>
      </c>
      <c r="AC98" s="21" t="s">
        <v>1326</v>
      </c>
      <c r="AD98" s="82" t="s">
        <v>1355</v>
      </c>
      <c r="AE98" s="54" t="s">
        <v>425</v>
      </c>
      <c r="AF98" s="54" t="s">
        <v>240</v>
      </c>
      <c r="AG98" s="17" t="s">
        <v>453</v>
      </c>
      <c r="AH98" s="54" t="s">
        <v>1088</v>
      </c>
      <c r="AI98" s="54" t="s">
        <v>1062</v>
      </c>
      <c r="BL98" s="112">
        <v>3000</v>
      </c>
      <c r="BM98" s="42">
        <f t="shared" si="25"/>
        <v>6</v>
      </c>
      <c r="BN98" s="42" t="s">
        <v>2360</v>
      </c>
    </row>
    <row r="99" spans="1:66" s="42" customFormat="1" ht="33" customHeight="1" x14ac:dyDescent="0.3">
      <c r="A99" s="48">
        <v>96</v>
      </c>
      <c r="B99" s="28" t="s">
        <v>211</v>
      </c>
      <c r="C99" s="77" t="s">
        <v>208</v>
      </c>
      <c r="D99" s="85" t="s">
        <v>201</v>
      </c>
      <c r="E99" s="85" t="s">
        <v>1235</v>
      </c>
      <c r="F99" s="20" t="s">
        <v>1396</v>
      </c>
      <c r="G99" s="21" t="s">
        <v>1056</v>
      </c>
      <c r="H99" s="21"/>
      <c r="I99" s="20" t="s">
        <v>1192</v>
      </c>
      <c r="J99" s="21" t="s">
        <v>1230</v>
      </c>
      <c r="K99" s="72" t="s">
        <v>1189</v>
      </c>
      <c r="L99" s="54" t="s">
        <v>197</v>
      </c>
      <c r="M99" s="17">
        <f>VLOOKUP(AG99,'조정계수 2025.02.01'!A:C,3,0)</f>
        <v>0.7</v>
      </c>
      <c r="N99" s="50">
        <v>13</v>
      </c>
      <c r="O99" s="50">
        <v>1</v>
      </c>
      <c r="P99" s="50">
        <v>14</v>
      </c>
      <c r="Q99" s="51">
        <v>60</v>
      </c>
      <c r="R99" s="51" t="s">
        <v>209</v>
      </c>
      <c r="S99" s="54" t="s">
        <v>209</v>
      </c>
      <c r="T99" s="43">
        <f t="shared" si="18"/>
        <v>41580</v>
      </c>
      <c r="U99" s="44">
        <f t="shared" si="19"/>
        <v>15385</v>
      </c>
      <c r="V99" s="44">
        <f t="shared" si="20"/>
        <v>26195</v>
      </c>
      <c r="W99" s="45">
        <f t="shared" si="21"/>
        <v>18296</v>
      </c>
      <c r="X99" s="45">
        <f t="shared" si="22"/>
        <v>23284</v>
      </c>
      <c r="Y99" s="46">
        <f t="shared" si="23"/>
        <v>29938</v>
      </c>
      <c r="Z99" s="46">
        <f t="shared" si="24"/>
        <v>11642</v>
      </c>
      <c r="AA99" s="82" t="s">
        <v>1270</v>
      </c>
      <c r="AB99" s="21" t="s">
        <v>1298</v>
      </c>
      <c r="AC99" s="21" t="s">
        <v>1327</v>
      </c>
      <c r="AD99" s="82" t="s">
        <v>1356</v>
      </c>
      <c r="AE99" s="54" t="s">
        <v>426</v>
      </c>
      <c r="AF99" s="54" t="s">
        <v>258</v>
      </c>
      <c r="AG99" s="17" t="s">
        <v>451</v>
      </c>
      <c r="AH99" s="54" t="s">
        <v>1120</v>
      </c>
      <c r="AI99" s="54" t="s">
        <v>1062</v>
      </c>
      <c r="BL99" s="112">
        <v>3000</v>
      </c>
      <c r="BM99" s="42">
        <f t="shared" si="25"/>
        <v>6</v>
      </c>
      <c r="BN99" s="42" t="s">
        <v>2361</v>
      </c>
    </row>
    <row r="100" spans="1:66" s="42" customFormat="1" ht="33" customHeight="1" x14ac:dyDescent="0.3">
      <c r="A100" s="48">
        <v>97</v>
      </c>
      <c r="B100" s="28" t="s">
        <v>211</v>
      </c>
      <c r="C100" s="77" t="s">
        <v>789</v>
      </c>
      <c r="D100" s="85" t="s">
        <v>1050</v>
      </c>
      <c r="E100" s="85" t="s">
        <v>1055</v>
      </c>
      <c r="F100" s="20" t="str">
        <f t="shared" ref="F100:F131" si="26">IF(MID(I100,16,2)="J1","일반직무유사",IF(MID(I100,16,2)="R0","직무법정",IF(MID(I100,16,2)="A4","NCS과정",IF(MID(I100,16,2)="F0","외국어과정","일반직무"))))</f>
        <v>일반직무</v>
      </c>
      <c r="G100" s="21" t="s">
        <v>898</v>
      </c>
      <c r="H100" s="21"/>
      <c r="I100" s="20" t="s">
        <v>1000</v>
      </c>
      <c r="J100" s="21" t="s">
        <v>2182</v>
      </c>
      <c r="K100" s="72" t="s">
        <v>1042</v>
      </c>
      <c r="L100" s="54" t="s">
        <v>191</v>
      </c>
      <c r="M100" s="17">
        <v>1</v>
      </c>
      <c r="N100" s="50">
        <v>19</v>
      </c>
      <c r="O100" s="50">
        <v>1</v>
      </c>
      <c r="P100" s="50">
        <v>20</v>
      </c>
      <c r="Q100" s="51">
        <v>60</v>
      </c>
      <c r="R100" s="51" t="s">
        <v>575</v>
      </c>
      <c r="S100" s="54" t="s">
        <v>209</v>
      </c>
      <c r="T100" s="43">
        <f t="shared" ref="T100:T131" si="27">IF(L100="A",6160,IF(L100="B",4180,IF(L100="C",2970,0)))*P100</f>
        <v>83600</v>
      </c>
      <c r="U100" s="44">
        <f t="shared" ref="U100:U131" si="28">T100-V100</f>
        <v>8360</v>
      </c>
      <c r="V100" s="44">
        <f t="shared" ref="V100:V131" si="29">ROUNDDOWN(IF(L100="A",6160,IF(L100="B",4180,IF(L100="C",2970,0)))*P100*M100*IF(F100="직무법정",0.5,IF(F100="외국어과정",0.5,0.9)),0)</f>
        <v>75240</v>
      </c>
      <c r="W100" s="45">
        <f t="shared" ref="W100:W131" si="30">T100-X100</f>
        <v>16720</v>
      </c>
      <c r="X100" s="45">
        <f t="shared" ref="X100:X131" si="31">ROUNDDOWN(IF(L100="A",6160,IF(L100="B",4180,IF(L100="C",2970,0)))*P100*M100*IF(F100="직무법정",0.4,IF(F100="외국어과정",0.4,0.8)),0)</f>
        <v>66880</v>
      </c>
      <c r="Y100" s="46">
        <f t="shared" ref="Y100:Y131" si="32">T100-Z100</f>
        <v>50160</v>
      </c>
      <c r="Z100" s="46">
        <f t="shared" ref="Z100:Z131" si="33">ROUNDDOWN(IF(L100="A",6160,IF(L100="B",4180,IF(L100="C",2970,0)))*P100*M100*IF(F100="직무법정",0.2,IF(F100="외국어과정",0.2,0.4)),0)</f>
        <v>33440</v>
      </c>
      <c r="AA100" s="89" t="s">
        <v>1033</v>
      </c>
      <c r="AB100" s="49" t="s">
        <v>1016</v>
      </c>
      <c r="AC100" s="49" t="s">
        <v>1015</v>
      </c>
      <c r="AD100" s="111" t="s">
        <v>1027</v>
      </c>
      <c r="AE100" s="90" t="s">
        <v>426</v>
      </c>
      <c r="AF100" s="54" t="s">
        <v>996</v>
      </c>
      <c r="AG100" s="17" t="str">
        <f t="shared" ref="AG100:AG131" si="34">LEFT(AF100,6)</f>
        <v>200203</v>
      </c>
      <c r="AH100" s="54" t="s">
        <v>259</v>
      </c>
      <c r="AI100" s="54" t="s">
        <v>999</v>
      </c>
      <c r="BL100" s="112">
        <v>1000</v>
      </c>
      <c r="BM100" s="42">
        <f t="shared" ref="BM100:BM131" si="35">BL100/500</f>
        <v>2</v>
      </c>
      <c r="BN100" s="42" t="s">
        <v>2244</v>
      </c>
    </row>
    <row r="101" spans="1:66" s="42" customFormat="1" ht="33" customHeight="1" x14ac:dyDescent="0.3">
      <c r="A101" s="48">
        <v>98</v>
      </c>
      <c r="B101" s="28" t="s">
        <v>211</v>
      </c>
      <c r="C101" s="70" t="s">
        <v>223</v>
      </c>
      <c r="D101" s="6" t="s">
        <v>441</v>
      </c>
      <c r="E101" s="6" t="s">
        <v>435</v>
      </c>
      <c r="F101" s="79" t="str">
        <f t="shared" si="26"/>
        <v>직무법정</v>
      </c>
      <c r="G101" s="21" t="s">
        <v>898</v>
      </c>
      <c r="H101" s="21"/>
      <c r="I101" s="20" t="s">
        <v>1003</v>
      </c>
      <c r="J101" s="21" t="s">
        <v>2183</v>
      </c>
      <c r="K101" s="71" t="s">
        <v>1001</v>
      </c>
      <c r="L101" s="54" t="s">
        <v>191</v>
      </c>
      <c r="M101" s="17">
        <v>1</v>
      </c>
      <c r="N101" s="50">
        <v>24</v>
      </c>
      <c r="O101" s="50">
        <v>1</v>
      </c>
      <c r="P101" s="50">
        <v>25</v>
      </c>
      <c r="Q101" s="51">
        <v>60</v>
      </c>
      <c r="R101" s="51" t="s">
        <v>575</v>
      </c>
      <c r="S101" s="54" t="s">
        <v>209</v>
      </c>
      <c r="T101" s="43">
        <f t="shared" si="27"/>
        <v>104500</v>
      </c>
      <c r="U101" s="44">
        <f t="shared" si="28"/>
        <v>52250</v>
      </c>
      <c r="V101" s="44">
        <f t="shared" si="29"/>
        <v>52250</v>
      </c>
      <c r="W101" s="45">
        <f t="shared" si="30"/>
        <v>62700</v>
      </c>
      <c r="X101" s="45">
        <f t="shared" si="31"/>
        <v>41800</v>
      </c>
      <c r="Y101" s="46">
        <f t="shared" si="32"/>
        <v>83600</v>
      </c>
      <c r="Z101" s="46">
        <f t="shared" si="33"/>
        <v>20900</v>
      </c>
      <c r="AA101" s="83" t="s">
        <v>1034</v>
      </c>
      <c r="AB101" s="21" t="s">
        <v>1020</v>
      </c>
      <c r="AC101" s="21" t="s">
        <v>1019</v>
      </c>
      <c r="AD101" s="111" t="s">
        <v>1028</v>
      </c>
      <c r="AE101" s="54" t="s">
        <v>426</v>
      </c>
      <c r="AF101" s="54" t="s">
        <v>240</v>
      </c>
      <c r="AG101" s="17" t="str">
        <f t="shared" si="34"/>
        <v>060102</v>
      </c>
      <c r="AH101" s="54" t="s">
        <v>319</v>
      </c>
      <c r="AI101" s="54" t="s">
        <v>999</v>
      </c>
      <c r="BL101" s="112">
        <v>3000</v>
      </c>
      <c r="BM101" s="42">
        <f t="shared" si="35"/>
        <v>6</v>
      </c>
      <c r="BN101" s="42" t="s">
        <v>2245</v>
      </c>
    </row>
    <row r="102" spans="1:66" s="42" customFormat="1" ht="33" customHeight="1" x14ac:dyDescent="0.3">
      <c r="A102" s="48">
        <v>99</v>
      </c>
      <c r="B102" s="28" t="s">
        <v>211</v>
      </c>
      <c r="C102" s="70" t="s">
        <v>223</v>
      </c>
      <c r="D102" s="85" t="s">
        <v>1050</v>
      </c>
      <c r="E102" s="85" t="s">
        <v>1051</v>
      </c>
      <c r="F102" s="20" t="str">
        <f t="shared" si="26"/>
        <v>일반직무</v>
      </c>
      <c r="G102" s="21" t="s">
        <v>898</v>
      </c>
      <c r="H102" s="21"/>
      <c r="I102" s="20" t="s">
        <v>1007</v>
      </c>
      <c r="J102" s="21" t="s">
        <v>2184</v>
      </c>
      <c r="K102" s="71" t="s">
        <v>1004</v>
      </c>
      <c r="L102" s="54" t="s">
        <v>191</v>
      </c>
      <c r="M102" s="17">
        <v>1</v>
      </c>
      <c r="N102" s="50">
        <v>29</v>
      </c>
      <c r="O102" s="50">
        <v>1</v>
      </c>
      <c r="P102" s="50">
        <v>30</v>
      </c>
      <c r="Q102" s="51">
        <v>60</v>
      </c>
      <c r="R102" s="51" t="s">
        <v>575</v>
      </c>
      <c r="S102" s="54" t="s">
        <v>209</v>
      </c>
      <c r="T102" s="43">
        <f t="shared" si="27"/>
        <v>125400</v>
      </c>
      <c r="U102" s="44">
        <f t="shared" si="28"/>
        <v>12540</v>
      </c>
      <c r="V102" s="44">
        <f t="shared" si="29"/>
        <v>112860</v>
      </c>
      <c r="W102" s="45">
        <f t="shared" si="30"/>
        <v>25080</v>
      </c>
      <c r="X102" s="45">
        <f t="shared" si="31"/>
        <v>100320</v>
      </c>
      <c r="Y102" s="46">
        <f t="shared" si="32"/>
        <v>75240</v>
      </c>
      <c r="Z102" s="46">
        <f t="shared" si="33"/>
        <v>50160</v>
      </c>
      <c r="AA102" s="82" t="s">
        <v>1035</v>
      </c>
      <c r="AB102" s="21" t="s">
        <v>1021</v>
      </c>
      <c r="AC102" s="21" t="s">
        <v>1022</v>
      </c>
      <c r="AD102" s="111" t="s">
        <v>1029</v>
      </c>
      <c r="AE102" s="54" t="s">
        <v>426</v>
      </c>
      <c r="AF102" s="54" t="s">
        <v>1006</v>
      </c>
      <c r="AG102" s="17" t="str">
        <f t="shared" si="34"/>
        <v>200203</v>
      </c>
      <c r="AH102" s="54" t="s">
        <v>1005</v>
      </c>
      <c r="AI102" s="54" t="s">
        <v>999</v>
      </c>
      <c r="BL102" s="112">
        <v>1000</v>
      </c>
      <c r="BM102" s="42">
        <f t="shared" si="35"/>
        <v>2</v>
      </c>
      <c r="BN102" s="42" t="s">
        <v>2244</v>
      </c>
    </row>
    <row r="103" spans="1:66" s="42" customFormat="1" ht="33" customHeight="1" x14ac:dyDescent="0.3">
      <c r="A103" s="48">
        <v>100</v>
      </c>
      <c r="B103" s="28" t="s">
        <v>211</v>
      </c>
      <c r="C103" s="70" t="s">
        <v>223</v>
      </c>
      <c r="D103" s="85" t="s">
        <v>1050</v>
      </c>
      <c r="E103" s="85" t="s">
        <v>1052</v>
      </c>
      <c r="F103" s="20" t="str">
        <f t="shared" si="26"/>
        <v>일반직무</v>
      </c>
      <c r="G103" s="21" t="s">
        <v>898</v>
      </c>
      <c r="H103" s="21"/>
      <c r="I103" s="20" t="s">
        <v>1010</v>
      </c>
      <c r="J103" s="21" t="s">
        <v>2185</v>
      </c>
      <c r="K103" s="72" t="s">
        <v>1040</v>
      </c>
      <c r="L103" s="54" t="s">
        <v>191</v>
      </c>
      <c r="M103" s="17">
        <f>VLOOKUP(AG103,'조정계수 2025.02.01'!A:C,3,0)</f>
        <v>0.7</v>
      </c>
      <c r="N103" s="50">
        <v>20</v>
      </c>
      <c r="O103" s="50">
        <v>1</v>
      </c>
      <c r="P103" s="50">
        <v>21</v>
      </c>
      <c r="Q103" s="51">
        <v>60</v>
      </c>
      <c r="R103" s="51" t="s">
        <v>575</v>
      </c>
      <c r="S103" s="54" t="s">
        <v>209</v>
      </c>
      <c r="T103" s="43">
        <f t="shared" si="27"/>
        <v>87780</v>
      </c>
      <c r="U103" s="44">
        <f t="shared" si="28"/>
        <v>32479</v>
      </c>
      <c r="V103" s="44">
        <f t="shared" si="29"/>
        <v>55301</v>
      </c>
      <c r="W103" s="45">
        <f t="shared" si="30"/>
        <v>38624</v>
      </c>
      <c r="X103" s="45">
        <f t="shared" si="31"/>
        <v>49156</v>
      </c>
      <c r="Y103" s="46">
        <f t="shared" si="32"/>
        <v>63202</v>
      </c>
      <c r="Z103" s="46">
        <f t="shared" si="33"/>
        <v>24578</v>
      </c>
      <c r="AA103" s="82" t="s">
        <v>1036</v>
      </c>
      <c r="AB103" s="21" t="s">
        <v>1023</v>
      </c>
      <c r="AC103" s="21" t="s">
        <v>1024</v>
      </c>
      <c r="AD103" s="111" t="s">
        <v>1030</v>
      </c>
      <c r="AE103" s="54" t="s">
        <v>426</v>
      </c>
      <c r="AF103" s="54" t="s">
        <v>327</v>
      </c>
      <c r="AG103" s="17" t="str">
        <f t="shared" si="34"/>
        <v>020103</v>
      </c>
      <c r="AH103" s="54" t="s">
        <v>256</v>
      </c>
      <c r="AI103" s="54" t="s">
        <v>999</v>
      </c>
      <c r="BL103" s="112">
        <v>3000</v>
      </c>
      <c r="BM103" s="42">
        <f t="shared" si="35"/>
        <v>6</v>
      </c>
      <c r="BN103" s="42" t="s">
        <v>2246</v>
      </c>
    </row>
    <row r="104" spans="1:66" s="42" customFormat="1" ht="33" customHeight="1" x14ac:dyDescent="0.3">
      <c r="A104" s="48">
        <v>101</v>
      </c>
      <c r="B104" s="28" t="s">
        <v>211</v>
      </c>
      <c r="C104" s="70" t="s">
        <v>223</v>
      </c>
      <c r="D104" s="85" t="s">
        <v>1050</v>
      </c>
      <c r="E104" s="85" t="s">
        <v>1053</v>
      </c>
      <c r="F104" s="20" t="str">
        <f t="shared" si="26"/>
        <v>일반직무</v>
      </c>
      <c r="G104" s="21" t="s">
        <v>898</v>
      </c>
      <c r="H104" s="21"/>
      <c r="I104" s="20" t="s">
        <v>1014</v>
      </c>
      <c r="J104" s="21" t="s">
        <v>2186</v>
      </c>
      <c r="K104" s="72" t="s">
        <v>1041</v>
      </c>
      <c r="L104" s="54" t="s">
        <v>191</v>
      </c>
      <c r="M104" s="17">
        <f>VLOOKUP(AG104,'조정계수 2025.02.01'!A:C,3,0)</f>
        <v>0.7</v>
      </c>
      <c r="N104" s="50">
        <v>11</v>
      </c>
      <c r="O104" s="50">
        <v>1</v>
      </c>
      <c r="P104" s="50">
        <v>12</v>
      </c>
      <c r="Q104" s="51">
        <v>60</v>
      </c>
      <c r="R104" s="51" t="s">
        <v>575</v>
      </c>
      <c r="S104" s="54" t="s">
        <v>209</v>
      </c>
      <c r="T104" s="43">
        <f t="shared" si="27"/>
        <v>50160</v>
      </c>
      <c r="U104" s="44">
        <f t="shared" si="28"/>
        <v>18560</v>
      </c>
      <c r="V104" s="44">
        <f t="shared" si="29"/>
        <v>31600</v>
      </c>
      <c r="W104" s="45">
        <f t="shared" si="30"/>
        <v>22071</v>
      </c>
      <c r="X104" s="45">
        <f t="shared" si="31"/>
        <v>28089</v>
      </c>
      <c r="Y104" s="46">
        <f t="shared" si="32"/>
        <v>36116</v>
      </c>
      <c r="Z104" s="46">
        <f t="shared" si="33"/>
        <v>14044</v>
      </c>
      <c r="AA104" s="82" t="s">
        <v>1037</v>
      </c>
      <c r="AB104" s="21" t="s">
        <v>1026</v>
      </c>
      <c r="AC104" s="21" t="s">
        <v>1025</v>
      </c>
      <c r="AD104" s="111" t="s">
        <v>1031</v>
      </c>
      <c r="AE104" s="54" t="s">
        <v>426</v>
      </c>
      <c r="AF104" s="54" t="s">
        <v>258</v>
      </c>
      <c r="AG104" s="17" t="str">
        <f t="shared" si="34"/>
        <v>020101</v>
      </c>
      <c r="AH104" s="54" t="s">
        <v>326</v>
      </c>
      <c r="AI104" s="54" t="s">
        <v>999</v>
      </c>
      <c r="BL104" s="112">
        <v>3000</v>
      </c>
      <c r="BM104" s="42">
        <f t="shared" si="35"/>
        <v>6</v>
      </c>
      <c r="BN104" s="42" t="s">
        <v>2247</v>
      </c>
    </row>
    <row r="105" spans="1:66" s="42" customFormat="1" ht="33" customHeight="1" x14ac:dyDescent="0.3">
      <c r="A105" s="48">
        <v>102</v>
      </c>
      <c r="B105" s="28" t="s">
        <v>211</v>
      </c>
      <c r="C105" s="70" t="s">
        <v>223</v>
      </c>
      <c r="D105" s="85" t="s">
        <v>1050</v>
      </c>
      <c r="E105" s="85" t="s">
        <v>1053</v>
      </c>
      <c r="F105" s="20" t="str">
        <f t="shared" si="26"/>
        <v>일반직무</v>
      </c>
      <c r="G105" s="54" t="s">
        <v>665</v>
      </c>
      <c r="H105" s="67" t="s">
        <v>215</v>
      </c>
      <c r="I105" s="20" t="s">
        <v>671</v>
      </c>
      <c r="J105" s="21" t="s">
        <v>2187</v>
      </c>
      <c r="K105" s="71" t="s">
        <v>666</v>
      </c>
      <c r="L105" s="54" t="s">
        <v>206</v>
      </c>
      <c r="M105" s="17">
        <v>1</v>
      </c>
      <c r="N105" s="50">
        <v>20</v>
      </c>
      <c r="O105" s="50">
        <v>1</v>
      </c>
      <c r="P105" s="54">
        <v>21</v>
      </c>
      <c r="Q105" s="51">
        <v>40</v>
      </c>
      <c r="R105" s="51" t="s">
        <v>575</v>
      </c>
      <c r="S105" s="54" t="s">
        <v>209</v>
      </c>
      <c r="T105" s="43">
        <f t="shared" si="27"/>
        <v>129360</v>
      </c>
      <c r="U105" s="44">
        <f t="shared" si="28"/>
        <v>12936</v>
      </c>
      <c r="V105" s="44">
        <f t="shared" si="29"/>
        <v>116424</v>
      </c>
      <c r="W105" s="45">
        <f t="shared" si="30"/>
        <v>25872</v>
      </c>
      <c r="X105" s="45">
        <f t="shared" si="31"/>
        <v>103488</v>
      </c>
      <c r="Y105" s="46">
        <f t="shared" si="32"/>
        <v>77616</v>
      </c>
      <c r="Z105" s="46">
        <f t="shared" si="33"/>
        <v>51744</v>
      </c>
      <c r="AA105" s="84" t="s">
        <v>1038</v>
      </c>
      <c r="AB105" s="24" t="s">
        <v>863</v>
      </c>
      <c r="AC105" s="24" t="s">
        <v>862</v>
      </c>
      <c r="AD105" s="24" t="s">
        <v>866</v>
      </c>
      <c r="AE105" s="54" t="s">
        <v>426</v>
      </c>
      <c r="AF105" s="54" t="s">
        <v>258</v>
      </c>
      <c r="AG105" s="17" t="str">
        <f t="shared" si="34"/>
        <v>020101</v>
      </c>
      <c r="AH105" s="54" t="s">
        <v>667</v>
      </c>
      <c r="AI105" s="54" t="s">
        <v>670</v>
      </c>
      <c r="BL105" s="112">
        <v>3000</v>
      </c>
      <c r="BM105" s="42">
        <f t="shared" si="35"/>
        <v>6</v>
      </c>
      <c r="BN105" s="42" t="s">
        <v>2224</v>
      </c>
    </row>
    <row r="106" spans="1:66" s="42" customFormat="1" ht="33" customHeight="1" x14ac:dyDescent="0.3">
      <c r="A106" s="48">
        <v>103</v>
      </c>
      <c r="B106" s="28" t="s">
        <v>211</v>
      </c>
      <c r="C106" s="70" t="s">
        <v>223</v>
      </c>
      <c r="D106" s="85" t="s">
        <v>1050</v>
      </c>
      <c r="E106" s="85" t="s">
        <v>1053</v>
      </c>
      <c r="F106" s="20" t="str">
        <f t="shared" si="26"/>
        <v>일반직무</v>
      </c>
      <c r="G106" s="54" t="s">
        <v>665</v>
      </c>
      <c r="H106" s="67" t="s">
        <v>215</v>
      </c>
      <c r="I106" s="20" t="s">
        <v>1991</v>
      </c>
      <c r="J106" s="21" t="s">
        <v>2188</v>
      </c>
      <c r="K106" s="71" t="s">
        <v>672</v>
      </c>
      <c r="L106" s="54" t="s">
        <v>206</v>
      </c>
      <c r="M106" s="17">
        <v>1</v>
      </c>
      <c r="N106" s="50">
        <v>19</v>
      </c>
      <c r="O106" s="50">
        <v>1</v>
      </c>
      <c r="P106" s="54">
        <v>20</v>
      </c>
      <c r="Q106" s="51">
        <v>40</v>
      </c>
      <c r="R106" s="51" t="s">
        <v>575</v>
      </c>
      <c r="S106" s="54" t="s">
        <v>209</v>
      </c>
      <c r="T106" s="43">
        <f t="shared" si="27"/>
        <v>123200</v>
      </c>
      <c r="U106" s="44">
        <f t="shared" si="28"/>
        <v>12320</v>
      </c>
      <c r="V106" s="44">
        <f t="shared" si="29"/>
        <v>110880</v>
      </c>
      <c r="W106" s="45">
        <f t="shared" si="30"/>
        <v>24640</v>
      </c>
      <c r="X106" s="45">
        <f t="shared" si="31"/>
        <v>98560</v>
      </c>
      <c r="Y106" s="46">
        <f t="shared" si="32"/>
        <v>73920</v>
      </c>
      <c r="Z106" s="46">
        <f t="shared" si="33"/>
        <v>49280</v>
      </c>
      <c r="AA106" s="84" t="s">
        <v>1039</v>
      </c>
      <c r="AB106" s="24" t="s">
        <v>865</v>
      </c>
      <c r="AC106" s="24" t="s">
        <v>864</v>
      </c>
      <c r="AD106" s="24" t="s">
        <v>867</v>
      </c>
      <c r="AE106" s="54" t="s">
        <v>426</v>
      </c>
      <c r="AF106" s="54" t="s">
        <v>258</v>
      </c>
      <c r="AG106" s="17" t="str">
        <f t="shared" si="34"/>
        <v>020101</v>
      </c>
      <c r="AH106" s="54" t="s">
        <v>673</v>
      </c>
      <c r="AI106" s="54" t="s">
        <v>670</v>
      </c>
      <c r="BL106" s="112">
        <v>3000</v>
      </c>
      <c r="BM106" s="42">
        <f t="shared" si="35"/>
        <v>6</v>
      </c>
      <c r="BN106" s="42" t="s">
        <v>2225</v>
      </c>
    </row>
    <row r="107" spans="1:66" s="42" customFormat="1" ht="33" customHeight="1" x14ac:dyDescent="0.3">
      <c r="A107" s="48">
        <v>104</v>
      </c>
      <c r="B107" s="28" t="s">
        <v>211</v>
      </c>
      <c r="C107" s="77" t="s">
        <v>789</v>
      </c>
      <c r="D107" s="77" t="s">
        <v>850</v>
      </c>
      <c r="E107" s="77" t="s">
        <v>851</v>
      </c>
      <c r="F107" s="20" t="str">
        <f t="shared" si="26"/>
        <v>일반직무</v>
      </c>
      <c r="G107" s="54" t="s">
        <v>665</v>
      </c>
      <c r="H107" s="21"/>
      <c r="I107" s="20" t="s">
        <v>677</v>
      </c>
      <c r="J107" s="21" t="s">
        <v>2124</v>
      </c>
      <c r="K107" s="71" t="s">
        <v>390</v>
      </c>
      <c r="L107" s="54" t="s">
        <v>197</v>
      </c>
      <c r="M107" s="17">
        <f>VLOOKUP(AG107,'조정계수 2025.02.01'!A:C,3,0)</f>
        <v>0.7</v>
      </c>
      <c r="N107" s="50">
        <v>20</v>
      </c>
      <c r="O107" s="50">
        <v>1</v>
      </c>
      <c r="P107" s="54">
        <v>21</v>
      </c>
      <c r="Q107" s="51">
        <v>40</v>
      </c>
      <c r="R107" s="51" t="s">
        <v>735</v>
      </c>
      <c r="S107" s="54" t="s">
        <v>209</v>
      </c>
      <c r="T107" s="43">
        <f t="shared" si="27"/>
        <v>62370</v>
      </c>
      <c r="U107" s="44">
        <f t="shared" si="28"/>
        <v>23077</v>
      </c>
      <c r="V107" s="44">
        <f t="shared" si="29"/>
        <v>39293</v>
      </c>
      <c r="W107" s="45">
        <f t="shared" si="30"/>
        <v>27443</v>
      </c>
      <c r="X107" s="45">
        <f t="shared" si="31"/>
        <v>34927</v>
      </c>
      <c r="Y107" s="46">
        <f t="shared" si="32"/>
        <v>44907</v>
      </c>
      <c r="Z107" s="46">
        <f t="shared" si="33"/>
        <v>17463</v>
      </c>
      <c r="AA107" s="78" t="s">
        <v>852</v>
      </c>
      <c r="AB107" s="78" t="s">
        <v>853</v>
      </c>
      <c r="AC107" s="78" t="s">
        <v>854</v>
      </c>
      <c r="AD107" s="78" t="s">
        <v>855</v>
      </c>
      <c r="AE107" s="54" t="s">
        <v>426</v>
      </c>
      <c r="AF107" s="54" t="s">
        <v>231</v>
      </c>
      <c r="AG107" s="17" t="str">
        <f t="shared" si="34"/>
        <v>200101</v>
      </c>
      <c r="AH107" s="54" t="s">
        <v>256</v>
      </c>
      <c r="AI107" s="54" t="s">
        <v>670</v>
      </c>
      <c r="BL107" s="112">
        <v>2500</v>
      </c>
      <c r="BM107" s="42">
        <f t="shared" si="35"/>
        <v>5</v>
      </c>
      <c r="BN107" s="42" t="s">
        <v>2362</v>
      </c>
    </row>
    <row r="108" spans="1:66" s="42" customFormat="1" ht="33" customHeight="1" x14ac:dyDescent="0.3">
      <c r="A108" s="48">
        <v>105</v>
      </c>
      <c r="B108" s="28" t="s">
        <v>211</v>
      </c>
      <c r="C108" s="70" t="s">
        <v>223</v>
      </c>
      <c r="D108" s="70" t="s">
        <v>437</v>
      </c>
      <c r="E108" s="70" t="s">
        <v>776</v>
      </c>
      <c r="F108" s="20" t="str">
        <f t="shared" si="26"/>
        <v>일반직무</v>
      </c>
      <c r="G108" s="54" t="s">
        <v>665</v>
      </c>
      <c r="H108" s="21"/>
      <c r="I108" s="20" t="s">
        <v>678</v>
      </c>
      <c r="J108" s="21" t="s">
        <v>2363</v>
      </c>
      <c r="K108" s="71" t="s">
        <v>344</v>
      </c>
      <c r="L108" s="54" t="s">
        <v>197</v>
      </c>
      <c r="M108" s="17">
        <v>1</v>
      </c>
      <c r="N108" s="50">
        <v>30</v>
      </c>
      <c r="O108" s="50">
        <v>1</v>
      </c>
      <c r="P108" s="54">
        <v>31</v>
      </c>
      <c r="Q108" s="51">
        <v>40</v>
      </c>
      <c r="R108" s="51" t="s">
        <v>735</v>
      </c>
      <c r="S108" s="54" t="s">
        <v>209</v>
      </c>
      <c r="T108" s="43">
        <f t="shared" si="27"/>
        <v>92070</v>
      </c>
      <c r="U108" s="44">
        <f t="shared" si="28"/>
        <v>9207</v>
      </c>
      <c r="V108" s="44">
        <f t="shared" si="29"/>
        <v>82863</v>
      </c>
      <c r="W108" s="45">
        <f t="shared" si="30"/>
        <v>18414</v>
      </c>
      <c r="X108" s="45">
        <f t="shared" si="31"/>
        <v>73656</v>
      </c>
      <c r="Y108" s="46">
        <f t="shared" si="32"/>
        <v>55242</v>
      </c>
      <c r="Z108" s="46">
        <f t="shared" si="33"/>
        <v>36828</v>
      </c>
      <c r="AA108" s="69" t="s">
        <v>802</v>
      </c>
      <c r="AB108" s="69" t="s">
        <v>803</v>
      </c>
      <c r="AC108" s="69" t="s">
        <v>804</v>
      </c>
      <c r="AD108" s="69" t="s">
        <v>805</v>
      </c>
      <c r="AE108" s="54" t="s">
        <v>425</v>
      </c>
      <c r="AF108" s="54" t="s">
        <v>260</v>
      </c>
      <c r="AG108" s="17" t="str">
        <f t="shared" si="34"/>
        <v>100302</v>
      </c>
      <c r="AH108" s="54" t="s">
        <v>235</v>
      </c>
      <c r="AI108" s="54" t="s">
        <v>670</v>
      </c>
      <c r="BL108" s="112">
        <v>2500</v>
      </c>
      <c r="BM108" s="42">
        <f t="shared" si="35"/>
        <v>5</v>
      </c>
      <c r="BN108" s="115" t="s">
        <v>2398</v>
      </c>
    </row>
    <row r="109" spans="1:66" s="42" customFormat="1" ht="33" customHeight="1" x14ac:dyDescent="0.3">
      <c r="A109" s="48">
        <v>106</v>
      </c>
      <c r="B109" s="28" t="s">
        <v>211</v>
      </c>
      <c r="C109" s="70" t="s">
        <v>223</v>
      </c>
      <c r="D109" s="70" t="s">
        <v>437</v>
      </c>
      <c r="E109" s="70" t="s">
        <v>776</v>
      </c>
      <c r="F109" s="20" t="str">
        <f t="shared" si="26"/>
        <v>일반직무</v>
      </c>
      <c r="G109" s="54" t="s">
        <v>665</v>
      </c>
      <c r="H109" s="21"/>
      <c r="I109" s="20" t="s">
        <v>680</v>
      </c>
      <c r="J109" s="21" t="s">
        <v>1615</v>
      </c>
      <c r="K109" s="72" t="s">
        <v>1032</v>
      </c>
      <c r="L109" s="54" t="s">
        <v>197</v>
      </c>
      <c r="M109" s="17">
        <v>1</v>
      </c>
      <c r="N109" s="50">
        <v>30</v>
      </c>
      <c r="O109" s="50">
        <v>1</v>
      </c>
      <c r="P109" s="54">
        <v>31</v>
      </c>
      <c r="Q109" s="51">
        <v>40</v>
      </c>
      <c r="R109" s="51" t="s">
        <v>735</v>
      </c>
      <c r="S109" s="54" t="s">
        <v>209</v>
      </c>
      <c r="T109" s="43">
        <f t="shared" si="27"/>
        <v>92070</v>
      </c>
      <c r="U109" s="44">
        <f t="shared" si="28"/>
        <v>9207</v>
      </c>
      <c r="V109" s="44">
        <f t="shared" si="29"/>
        <v>82863</v>
      </c>
      <c r="W109" s="45">
        <f t="shared" si="30"/>
        <v>18414</v>
      </c>
      <c r="X109" s="45">
        <f t="shared" si="31"/>
        <v>73656</v>
      </c>
      <c r="Y109" s="46">
        <f t="shared" si="32"/>
        <v>55242</v>
      </c>
      <c r="Z109" s="46">
        <f t="shared" si="33"/>
        <v>36828</v>
      </c>
      <c r="AA109" s="69" t="s">
        <v>806</v>
      </c>
      <c r="AB109" s="69" t="s">
        <v>807</v>
      </c>
      <c r="AC109" s="69" t="s">
        <v>808</v>
      </c>
      <c r="AD109" s="69" t="s">
        <v>809</v>
      </c>
      <c r="AE109" s="54" t="s">
        <v>425</v>
      </c>
      <c r="AF109" s="54" t="s">
        <v>253</v>
      </c>
      <c r="AG109" s="17" t="str">
        <f t="shared" si="34"/>
        <v>100302</v>
      </c>
      <c r="AH109" s="54" t="s">
        <v>285</v>
      </c>
      <c r="AI109" s="54" t="s">
        <v>670</v>
      </c>
      <c r="BL109" s="112">
        <v>2500</v>
      </c>
      <c r="BM109" s="42">
        <f t="shared" si="35"/>
        <v>5</v>
      </c>
      <c r="BN109" s="115" t="s">
        <v>2397</v>
      </c>
    </row>
    <row r="110" spans="1:66" s="42" customFormat="1" ht="33" customHeight="1" x14ac:dyDescent="0.3">
      <c r="A110" s="48">
        <v>107</v>
      </c>
      <c r="B110" s="28" t="s">
        <v>211</v>
      </c>
      <c r="C110" s="70" t="s">
        <v>223</v>
      </c>
      <c r="D110" s="70" t="s">
        <v>810</v>
      </c>
      <c r="E110" s="70" t="s">
        <v>811</v>
      </c>
      <c r="F110" s="20" t="str">
        <f t="shared" si="26"/>
        <v>일반직무</v>
      </c>
      <c r="G110" s="54" t="s">
        <v>665</v>
      </c>
      <c r="H110" s="21"/>
      <c r="I110" s="20" t="s">
        <v>682</v>
      </c>
      <c r="J110" s="21" t="s">
        <v>2120</v>
      </c>
      <c r="K110" s="71" t="s">
        <v>309</v>
      </c>
      <c r="L110" s="54" t="s">
        <v>197</v>
      </c>
      <c r="M110" s="17">
        <f>VLOOKUP(AG110,'조정계수 2025.02.01'!A:C,3,0)</f>
        <v>0.8</v>
      </c>
      <c r="N110" s="50">
        <v>30</v>
      </c>
      <c r="O110" s="50">
        <v>1</v>
      </c>
      <c r="P110" s="54">
        <v>31</v>
      </c>
      <c r="Q110" s="51">
        <v>40</v>
      </c>
      <c r="R110" s="51" t="s">
        <v>735</v>
      </c>
      <c r="S110" s="54" t="s">
        <v>209</v>
      </c>
      <c r="T110" s="43">
        <f t="shared" si="27"/>
        <v>92070</v>
      </c>
      <c r="U110" s="44">
        <f t="shared" si="28"/>
        <v>25780</v>
      </c>
      <c r="V110" s="44">
        <f t="shared" si="29"/>
        <v>66290</v>
      </c>
      <c r="W110" s="45">
        <f t="shared" si="30"/>
        <v>33146</v>
      </c>
      <c r="X110" s="45">
        <f t="shared" si="31"/>
        <v>58924</v>
      </c>
      <c r="Y110" s="46">
        <f t="shared" si="32"/>
        <v>62608</v>
      </c>
      <c r="Z110" s="46">
        <f t="shared" si="33"/>
        <v>29462</v>
      </c>
      <c r="AA110" s="69" t="s">
        <v>812</v>
      </c>
      <c r="AB110" s="69" t="s">
        <v>813</v>
      </c>
      <c r="AC110" s="69" t="s">
        <v>814</v>
      </c>
      <c r="AD110" s="69" t="s">
        <v>815</v>
      </c>
      <c r="AE110" s="54" t="s">
        <v>426</v>
      </c>
      <c r="AF110" s="54" t="s">
        <v>334</v>
      </c>
      <c r="AG110" s="17" t="str">
        <f t="shared" si="34"/>
        <v>200106</v>
      </c>
      <c r="AH110" s="54" t="s">
        <v>250</v>
      </c>
      <c r="AI110" s="54" t="s">
        <v>670</v>
      </c>
      <c r="BL110" s="112">
        <v>1500</v>
      </c>
      <c r="BM110" s="42">
        <f t="shared" si="35"/>
        <v>3</v>
      </c>
      <c r="BN110" s="42" t="s">
        <v>2365</v>
      </c>
    </row>
    <row r="111" spans="1:66" s="42" customFormat="1" ht="33" customHeight="1" x14ac:dyDescent="0.3">
      <c r="A111" s="48">
        <v>108</v>
      </c>
      <c r="B111" s="28" t="s">
        <v>211</v>
      </c>
      <c r="C111" s="70" t="s">
        <v>208</v>
      </c>
      <c r="D111" s="70" t="s">
        <v>418</v>
      </c>
      <c r="E111" s="70" t="s">
        <v>202</v>
      </c>
      <c r="F111" s="20" t="str">
        <f t="shared" si="26"/>
        <v>일반직무</v>
      </c>
      <c r="G111" s="54" t="s">
        <v>665</v>
      </c>
      <c r="H111" s="21"/>
      <c r="I111" s="20" t="s">
        <v>684</v>
      </c>
      <c r="J111" s="21" t="s">
        <v>2215</v>
      </c>
      <c r="K111" s="71" t="s">
        <v>296</v>
      </c>
      <c r="L111" s="54" t="s">
        <v>197</v>
      </c>
      <c r="M111" s="17">
        <f>VLOOKUP(AG111,'조정계수 2025.02.01'!A:C,3,0)</f>
        <v>0.8</v>
      </c>
      <c r="N111" s="50">
        <v>30</v>
      </c>
      <c r="O111" s="50">
        <v>1</v>
      </c>
      <c r="P111" s="54">
        <v>31</v>
      </c>
      <c r="Q111" s="51">
        <v>40</v>
      </c>
      <c r="R111" s="51" t="s">
        <v>735</v>
      </c>
      <c r="S111" s="54" t="s">
        <v>209</v>
      </c>
      <c r="T111" s="43">
        <f t="shared" si="27"/>
        <v>92070</v>
      </c>
      <c r="U111" s="44">
        <f t="shared" si="28"/>
        <v>25780</v>
      </c>
      <c r="V111" s="44">
        <f t="shared" si="29"/>
        <v>66290</v>
      </c>
      <c r="W111" s="45">
        <f t="shared" si="30"/>
        <v>33146</v>
      </c>
      <c r="X111" s="45">
        <f t="shared" si="31"/>
        <v>58924</v>
      </c>
      <c r="Y111" s="46">
        <f t="shared" si="32"/>
        <v>62608</v>
      </c>
      <c r="Z111" s="46">
        <f t="shared" si="33"/>
        <v>29462</v>
      </c>
      <c r="AA111" s="69" t="s">
        <v>816</v>
      </c>
      <c r="AB111" s="69" t="s">
        <v>817</v>
      </c>
      <c r="AC111" s="69" t="s">
        <v>818</v>
      </c>
      <c r="AD111" s="69" t="s">
        <v>819</v>
      </c>
      <c r="AE111" s="54" t="s">
        <v>425</v>
      </c>
      <c r="AF111" s="54" t="s">
        <v>332</v>
      </c>
      <c r="AG111" s="17" t="str">
        <f t="shared" si="34"/>
        <v>200107</v>
      </c>
      <c r="AH111" s="54" t="s">
        <v>259</v>
      </c>
      <c r="AI111" s="54" t="s">
        <v>670</v>
      </c>
      <c r="BL111" s="112">
        <v>2000</v>
      </c>
      <c r="BM111" s="42">
        <f t="shared" si="35"/>
        <v>4</v>
      </c>
      <c r="BN111" s="42" t="s">
        <v>2366</v>
      </c>
    </row>
    <row r="112" spans="1:66" s="42" customFormat="1" ht="33" customHeight="1" x14ac:dyDescent="0.3">
      <c r="A112" s="48">
        <v>109</v>
      </c>
      <c r="B112" s="28" t="s">
        <v>211</v>
      </c>
      <c r="C112" s="70" t="s">
        <v>223</v>
      </c>
      <c r="D112" s="70" t="s">
        <v>437</v>
      </c>
      <c r="E112" s="70" t="s">
        <v>824</v>
      </c>
      <c r="F112" s="20" t="str">
        <f t="shared" si="26"/>
        <v>일반직무</v>
      </c>
      <c r="G112" s="54" t="s">
        <v>665</v>
      </c>
      <c r="H112" s="21"/>
      <c r="I112" s="20" t="s">
        <v>685</v>
      </c>
      <c r="J112" s="21" t="s">
        <v>2367</v>
      </c>
      <c r="K112" s="71" t="s">
        <v>525</v>
      </c>
      <c r="L112" s="54" t="s">
        <v>197</v>
      </c>
      <c r="M112" s="17">
        <v>1</v>
      </c>
      <c r="N112" s="50">
        <v>20</v>
      </c>
      <c r="O112" s="50">
        <v>1</v>
      </c>
      <c r="P112" s="54">
        <v>21</v>
      </c>
      <c r="Q112" s="51">
        <v>40</v>
      </c>
      <c r="R112" s="51" t="s">
        <v>735</v>
      </c>
      <c r="S112" s="54" t="s">
        <v>209</v>
      </c>
      <c r="T112" s="43">
        <f t="shared" si="27"/>
        <v>62370</v>
      </c>
      <c r="U112" s="44">
        <f t="shared" si="28"/>
        <v>6237</v>
      </c>
      <c r="V112" s="44">
        <f t="shared" si="29"/>
        <v>56133</v>
      </c>
      <c r="W112" s="45">
        <f t="shared" si="30"/>
        <v>12474</v>
      </c>
      <c r="X112" s="45">
        <f t="shared" si="31"/>
        <v>49896</v>
      </c>
      <c r="Y112" s="46">
        <f t="shared" si="32"/>
        <v>37422</v>
      </c>
      <c r="Z112" s="46">
        <f t="shared" si="33"/>
        <v>24948</v>
      </c>
      <c r="AA112" s="69" t="s">
        <v>825</v>
      </c>
      <c r="AB112" s="69" t="s">
        <v>826</v>
      </c>
      <c r="AC112" s="69" t="s">
        <v>827</v>
      </c>
      <c r="AD112" s="69" t="s">
        <v>828</v>
      </c>
      <c r="AE112" s="54" t="s">
        <v>425</v>
      </c>
      <c r="AF112" s="54" t="s">
        <v>260</v>
      </c>
      <c r="AG112" s="17" t="str">
        <f t="shared" si="34"/>
        <v>100302</v>
      </c>
      <c r="AH112" s="54" t="s">
        <v>360</v>
      </c>
      <c r="AI112" s="54" t="s">
        <v>670</v>
      </c>
      <c r="BL112" s="112">
        <v>2500</v>
      </c>
      <c r="BM112" s="42">
        <f t="shared" si="35"/>
        <v>5</v>
      </c>
      <c r="BN112" s="42" t="s">
        <v>2369</v>
      </c>
    </row>
    <row r="113" spans="1:66" s="42" customFormat="1" ht="33" customHeight="1" x14ac:dyDescent="0.3">
      <c r="A113" s="48">
        <v>110</v>
      </c>
      <c r="B113" s="28" t="s">
        <v>211</v>
      </c>
      <c r="C113" s="70" t="s">
        <v>223</v>
      </c>
      <c r="D113" s="70" t="s">
        <v>810</v>
      </c>
      <c r="E113" s="70" t="s">
        <v>488</v>
      </c>
      <c r="F113" s="20" t="str">
        <f t="shared" si="26"/>
        <v>일반직무</v>
      </c>
      <c r="G113" s="54" t="s">
        <v>665</v>
      </c>
      <c r="H113" s="21"/>
      <c r="I113" s="20" t="s">
        <v>687</v>
      </c>
      <c r="J113" s="21" t="s">
        <v>2119</v>
      </c>
      <c r="K113" s="71" t="s">
        <v>229</v>
      </c>
      <c r="L113" s="54" t="s">
        <v>197</v>
      </c>
      <c r="M113" s="17">
        <f>VLOOKUP(AG113,'조정계수 2025.02.01'!A:C,3,0)</f>
        <v>0.8</v>
      </c>
      <c r="N113" s="50">
        <v>20</v>
      </c>
      <c r="O113" s="50">
        <v>0</v>
      </c>
      <c r="P113" s="54">
        <v>20</v>
      </c>
      <c r="Q113" s="51">
        <v>40</v>
      </c>
      <c r="R113" s="51" t="s">
        <v>735</v>
      </c>
      <c r="S113" s="54" t="s">
        <v>209</v>
      </c>
      <c r="T113" s="43">
        <f t="shared" si="27"/>
        <v>59400</v>
      </c>
      <c r="U113" s="44">
        <f t="shared" si="28"/>
        <v>16632</v>
      </c>
      <c r="V113" s="44">
        <f t="shared" si="29"/>
        <v>42768</v>
      </c>
      <c r="W113" s="45">
        <f t="shared" si="30"/>
        <v>21384</v>
      </c>
      <c r="X113" s="45">
        <f t="shared" si="31"/>
        <v>38016</v>
      </c>
      <c r="Y113" s="46">
        <f t="shared" si="32"/>
        <v>40392</v>
      </c>
      <c r="Z113" s="46">
        <f t="shared" si="33"/>
        <v>19008</v>
      </c>
      <c r="AA113" s="69" t="s">
        <v>820</v>
      </c>
      <c r="AB113" s="69" t="s">
        <v>821</v>
      </c>
      <c r="AC113" s="69" t="s">
        <v>822</v>
      </c>
      <c r="AD113" s="69" t="s">
        <v>823</v>
      </c>
      <c r="AE113" s="54" t="s">
        <v>426</v>
      </c>
      <c r="AF113" s="54" t="s">
        <v>332</v>
      </c>
      <c r="AG113" s="17" t="str">
        <f t="shared" si="34"/>
        <v>200107</v>
      </c>
      <c r="AH113" s="54" t="s">
        <v>523</v>
      </c>
      <c r="AI113" s="54" t="s">
        <v>670</v>
      </c>
      <c r="BL113" s="112">
        <v>2000</v>
      </c>
      <c r="BM113" s="42">
        <f t="shared" si="35"/>
        <v>4</v>
      </c>
      <c r="BN113" s="42" t="s">
        <v>2370</v>
      </c>
    </row>
    <row r="114" spans="1:66" s="42" customFormat="1" ht="33" customHeight="1" x14ac:dyDescent="0.3">
      <c r="A114" s="48">
        <v>111</v>
      </c>
      <c r="B114" s="28" t="s">
        <v>211</v>
      </c>
      <c r="C114" s="70" t="s">
        <v>223</v>
      </c>
      <c r="D114" s="70" t="s">
        <v>437</v>
      </c>
      <c r="E114" s="70" t="s">
        <v>767</v>
      </c>
      <c r="F114" s="20" t="str">
        <f t="shared" si="26"/>
        <v>일반직무</v>
      </c>
      <c r="G114" s="54" t="s">
        <v>665</v>
      </c>
      <c r="H114" s="21"/>
      <c r="I114" s="20" t="s">
        <v>693</v>
      </c>
      <c r="J114" s="21" t="s">
        <v>2125</v>
      </c>
      <c r="K114" s="71" t="s">
        <v>376</v>
      </c>
      <c r="L114" s="54" t="s">
        <v>197</v>
      </c>
      <c r="M114" s="17">
        <f>VLOOKUP(AG114,'조정계수 2025.02.01'!A:C,3,0)</f>
        <v>0.8</v>
      </c>
      <c r="N114" s="50">
        <v>12</v>
      </c>
      <c r="O114" s="50">
        <v>1</v>
      </c>
      <c r="P114" s="54">
        <v>13</v>
      </c>
      <c r="Q114" s="51">
        <v>40</v>
      </c>
      <c r="R114" s="51" t="s">
        <v>735</v>
      </c>
      <c r="S114" s="54" t="s">
        <v>209</v>
      </c>
      <c r="T114" s="43">
        <f t="shared" si="27"/>
        <v>38610</v>
      </c>
      <c r="U114" s="44">
        <f t="shared" si="28"/>
        <v>10811</v>
      </c>
      <c r="V114" s="44">
        <f t="shared" si="29"/>
        <v>27799</v>
      </c>
      <c r="W114" s="45">
        <f t="shared" si="30"/>
        <v>13900</v>
      </c>
      <c r="X114" s="45">
        <f t="shared" si="31"/>
        <v>24710</v>
      </c>
      <c r="Y114" s="46">
        <f t="shared" si="32"/>
        <v>26255</v>
      </c>
      <c r="Z114" s="46">
        <f t="shared" si="33"/>
        <v>12355</v>
      </c>
      <c r="AA114" s="69" t="s">
        <v>772</v>
      </c>
      <c r="AB114" s="69" t="s">
        <v>773</v>
      </c>
      <c r="AC114" s="69" t="s">
        <v>774</v>
      </c>
      <c r="AD114" s="69" t="s">
        <v>775</v>
      </c>
      <c r="AE114" s="54" t="s">
        <v>426</v>
      </c>
      <c r="AF114" s="54" t="s">
        <v>241</v>
      </c>
      <c r="AG114" s="17" t="str">
        <f t="shared" si="34"/>
        <v>020302</v>
      </c>
      <c r="AH114" s="54" t="s">
        <v>368</v>
      </c>
      <c r="AI114" s="54" t="s">
        <v>670</v>
      </c>
      <c r="BL114" s="112">
        <v>2000</v>
      </c>
      <c r="BM114" s="42">
        <f t="shared" si="35"/>
        <v>4</v>
      </c>
      <c r="BN114" s="19" t="s">
        <v>2371</v>
      </c>
    </row>
    <row r="115" spans="1:66" s="42" customFormat="1" ht="33" customHeight="1" x14ac:dyDescent="0.3">
      <c r="A115" s="48">
        <v>112</v>
      </c>
      <c r="B115" s="28" t="s">
        <v>211</v>
      </c>
      <c r="C115" s="70" t="s">
        <v>223</v>
      </c>
      <c r="D115" s="70" t="s">
        <v>437</v>
      </c>
      <c r="E115" s="70" t="s">
        <v>767</v>
      </c>
      <c r="F115" s="20" t="str">
        <f t="shared" si="26"/>
        <v>일반직무</v>
      </c>
      <c r="G115" s="54" t="s">
        <v>665</v>
      </c>
      <c r="H115" s="21"/>
      <c r="I115" s="20" t="s">
        <v>694</v>
      </c>
      <c r="J115" s="21" t="s">
        <v>2118</v>
      </c>
      <c r="K115" s="71" t="s">
        <v>272</v>
      </c>
      <c r="L115" s="54" t="s">
        <v>197</v>
      </c>
      <c r="M115" s="17">
        <f>VLOOKUP(AG115,'조정계수 2025.02.01'!A:C,3,0)</f>
        <v>0.8</v>
      </c>
      <c r="N115" s="50">
        <v>20</v>
      </c>
      <c r="O115" s="50">
        <v>1</v>
      </c>
      <c r="P115" s="54">
        <v>21</v>
      </c>
      <c r="Q115" s="51">
        <v>40</v>
      </c>
      <c r="R115" s="51" t="s">
        <v>735</v>
      </c>
      <c r="S115" s="54" t="s">
        <v>209</v>
      </c>
      <c r="T115" s="43">
        <f t="shared" si="27"/>
        <v>62370</v>
      </c>
      <c r="U115" s="44">
        <f t="shared" si="28"/>
        <v>17464</v>
      </c>
      <c r="V115" s="44">
        <f t="shared" si="29"/>
        <v>44906</v>
      </c>
      <c r="W115" s="45">
        <f t="shared" si="30"/>
        <v>22454</v>
      </c>
      <c r="X115" s="45">
        <f t="shared" si="31"/>
        <v>39916</v>
      </c>
      <c r="Y115" s="46">
        <f t="shared" si="32"/>
        <v>42412</v>
      </c>
      <c r="Z115" s="46">
        <f t="shared" si="33"/>
        <v>19958</v>
      </c>
      <c r="AA115" s="69" t="s">
        <v>768</v>
      </c>
      <c r="AB115" s="69" t="s">
        <v>769</v>
      </c>
      <c r="AC115" s="69" t="s">
        <v>770</v>
      </c>
      <c r="AD115" s="69" t="s">
        <v>771</v>
      </c>
      <c r="AE115" s="54" t="s">
        <v>426</v>
      </c>
      <c r="AF115" s="54" t="s">
        <v>241</v>
      </c>
      <c r="AG115" s="17" t="str">
        <f t="shared" si="34"/>
        <v>020302</v>
      </c>
      <c r="AH115" s="54" t="s">
        <v>368</v>
      </c>
      <c r="AI115" s="54" t="s">
        <v>670</v>
      </c>
      <c r="BL115" s="112">
        <v>2000</v>
      </c>
      <c r="BM115" s="42">
        <f t="shared" si="35"/>
        <v>4</v>
      </c>
      <c r="BN115" s="19" t="s">
        <v>2372</v>
      </c>
    </row>
    <row r="116" spans="1:66" s="42" customFormat="1" ht="33" customHeight="1" x14ac:dyDescent="0.3">
      <c r="A116" s="48">
        <v>113</v>
      </c>
      <c r="B116" s="28" t="s">
        <v>211</v>
      </c>
      <c r="C116" s="70" t="s">
        <v>208</v>
      </c>
      <c r="D116" s="70" t="s">
        <v>418</v>
      </c>
      <c r="E116" s="70" t="s">
        <v>202</v>
      </c>
      <c r="F116" s="20" t="str">
        <f t="shared" si="26"/>
        <v>일반직무</v>
      </c>
      <c r="G116" s="54" t="s">
        <v>665</v>
      </c>
      <c r="H116" s="21"/>
      <c r="I116" s="20" t="s">
        <v>697</v>
      </c>
      <c r="J116" s="21" t="s">
        <v>2122</v>
      </c>
      <c r="K116" s="71" t="s">
        <v>273</v>
      </c>
      <c r="L116" s="54" t="s">
        <v>197</v>
      </c>
      <c r="M116" s="17">
        <f>VLOOKUP(AG116,'조정계수 2025.02.01'!A:C,3,0)</f>
        <v>0.7</v>
      </c>
      <c r="N116" s="50">
        <v>16</v>
      </c>
      <c r="O116" s="50">
        <v>0</v>
      </c>
      <c r="P116" s="54">
        <v>16</v>
      </c>
      <c r="Q116" s="51">
        <v>40</v>
      </c>
      <c r="R116" s="51" t="s">
        <v>735</v>
      </c>
      <c r="S116" s="54" t="s">
        <v>209</v>
      </c>
      <c r="T116" s="43">
        <f t="shared" si="27"/>
        <v>47520</v>
      </c>
      <c r="U116" s="44">
        <f t="shared" si="28"/>
        <v>17583</v>
      </c>
      <c r="V116" s="44">
        <f t="shared" si="29"/>
        <v>29937</v>
      </c>
      <c r="W116" s="45">
        <f t="shared" si="30"/>
        <v>20909</v>
      </c>
      <c r="X116" s="45">
        <f t="shared" si="31"/>
        <v>26611</v>
      </c>
      <c r="Y116" s="46">
        <f t="shared" si="32"/>
        <v>34215</v>
      </c>
      <c r="Z116" s="46">
        <f t="shared" si="33"/>
        <v>13305</v>
      </c>
      <c r="AA116" s="69" t="s">
        <v>763</v>
      </c>
      <c r="AB116" s="69" t="s">
        <v>764</v>
      </c>
      <c r="AC116" s="69" t="s">
        <v>765</v>
      </c>
      <c r="AD116" s="69" t="s">
        <v>766</v>
      </c>
      <c r="AE116" s="54" t="s">
        <v>426</v>
      </c>
      <c r="AF116" s="54" t="s">
        <v>346</v>
      </c>
      <c r="AG116" s="17" t="str">
        <f t="shared" si="34"/>
        <v>200101</v>
      </c>
      <c r="AH116" s="54" t="s">
        <v>256</v>
      </c>
      <c r="AI116" s="54" t="s">
        <v>670</v>
      </c>
      <c r="BL116" s="112">
        <v>2000</v>
      </c>
      <c r="BM116" s="42">
        <f t="shared" si="35"/>
        <v>4</v>
      </c>
      <c r="BN116" s="19" t="s">
        <v>2373</v>
      </c>
    </row>
    <row r="117" spans="1:66" s="42" customFormat="1" ht="33" customHeight="1" x14ac:dyDescent="0.3">
      <c r="A117" s="48">
        <v>114</v>
      </c>
      <c r="B117" s="28" t="s">
        <v>211</v>
      </c>
      <c r="C117" s="70" t="s">
        <v>208</v>
      </c>
      <c r="D117" s="70" t="s">
        <v>418</v>
      </c>
      <c r="E117" s="70" t="s">
        <v>758</v>
      </c>
      <c r="F117" s="20" t="str">
        <f t="shared" si="26"/>
        <v>일반직무</v>
      </c>
      <c r="G117" s="54" t="s">
        <v>665</v>
      </c>
      <c r="H117" s="21"/>
      <c r="I117" s="20" t="s">
        <v>699</v>
      </c>
      <c r="J117" s="21" t="s">
        <v>2123</v>
      </c>
      <c r="K117" s="71" t="s">
        <v>375</v>
      </c>
      <c r="L117" s="54" t="s">
        <v>197</v>
      </c>
      <c r="M117" s="17">
        <f>VLOOKUP(AG117,'조정계수 2025.02.01'!A:C,3,0)</f>
        <v>0.7</v>
      </c>
      <c r="N117" s="50">
        <v>33</v>
      </c>
      <c r="O117" s="50">
        <v>1</v>
      </c>
      <c r="P117" s="54">
        <v>34</v>
      </c>
      <c r="Q117" s="51">
        <v>40</v>
      </c>
      <c r="R117" s="51" t="s">
        <v>735</v>
      </c>
      <c r="S117" s="54" t="s">
        <v>209</v>
      </c>
      <c r="T117" s="43">
        <f t="shared" si="27"/>
        <v>100980</v>
      </c>
      <c r="U117" s="44">
        <f t="shared" si="28"/>
        <v>37363</v>
      </c>
      <c r="V117" s="44">
        <f t="shared" si="29"/>
        <v>63617</v>
      </c>
      <c r="W117" s="45">
        <f t="shared" si="30"/>
        <v>44432</v>
      </c>
      <c r="X117" s="45">
        <f t="shared" si="31"/>
        <v>56548</v>
      </c>
      <c r="Y117" s="46">
        <f t="shared" si="32"/>
        <v>72706</v>
      </c>
      <c r="Z117" s="46">
        <f t="shared" si="33"/>
        <v>28274</v>
      </c>
      <c r="AA117" s="69" t="s">
        <v>759</v>
      </c>
      <c r="AB117" s="69" t="s">
        <v>760</v>
      </c>
      <c r="AC117" s="69" t="s">
        <v>761</v>
      </c>
      <c r="AD117" s="69" t="s">
        <v>762</v>
      </c>
      <c r="AE117" s="54" t="s">
        <v>426</v>
      </c>
      <c r="AF117" s="54" t="s">
        <v>328</v>
      </c>
      <c r="AG117" s="17" t="str">
        <f t="shared" si="34"/>
        <v>200101</v>
      </c>
      <c r="AH117" s="54" t="s">
        <v>256</v>
      </c>
      <c r="AI117" s="54" t="s">
        <v>670</v>
      </c>
      <c r="BL117" s="112">
        <v>2000</v>
      </c>
      <c r="BM117" s="42">
        <f t="shared" si="35"/>
        <v>4</v>
      </c>
      <c r="BN117" s="19" t="s">
        <v>2374</v>
      </c>
    </row>
    <row r="118" spans="1:66" s="42" customFormat="1" ht="33" customHeight="1" x14ac:dyDescent="0.3">
      <c r="A118" s="48">
        <v>115</v>
      </c>
      <c r="B118" s="28" t="s">
        <v>211</v>
      </c>
      <c r="C118" s="70" t="s">
        <v>223</v>
      </c>
      <c r="D118" s="70" t="s">
        <v>437</v>
      </c>
      <c r="E118" s="70" t="s">
        <v>184</v>
      </c>
      <c r="F118" s="20" t="str">
        <f t="shared" si="26"/>
        <v>일반직무</v>
      </c>
      <c r="G118" s="54" t="s">
        <v>665</v>
      </c>
      <c r="H118" s="21"/>
      <c r="I118" s="20" t="s">
        <v>701</v>
      </c>
      <c r="J118" s="21" t="s">
        <v>2213</v>
      </c>
      <c r="K118" s="71" t="s">
        <v>336</v>
      </c>
      <c r="L118" s="54" t="s">
        <v>197</v>
      </c>
      <c r="M118" s="17">
        <f>VLOOKUP(AG118,'조정계수 2025.02.01'!A:C,3,0)</f>
        <v>0.7</v>
      </c>
      <c r="N118" s="50">
        <v>20</v>
      </c>
      <c r="O118" s="50">
        <v>1</v>
      </c>
      <c r="P118" s="54">
        <v>21</v>
      </c>
      <c r="Q118" s="51">
        <v>40</v>
      </c>
      <c r="R118" s="51" t="s">
        <v>735</v>
      </c>
      <c r="S118" s="54" t="s">
        <v>209</v>
      </c>
      <c r="T118" s="43">
        <f t="shared" si="27"/>
        <v>62370</v>
      </c>
      <c r="U118" s="44">
        <f t="shared" si="28"/>
        <v>23077</v>
      </c>
      <c r="V118" s="44">
        <f t="shared" si="29"/>
        <v>39293</v>
      </c>
      <c r="W118" s="45">
        <f t="shared" si="30"/>
        <v>27443</v>
      </c>
      <c r="X118" s="45">
        <f t="shared" si="31"/>
        <v>34927</v>
      </c>
      <c r="Y118" s="46">
        <f t="shared" si="32"/>
        <v>44907</v>
      </c>
      <c r="Z118" s="46">
        <f t="shared" si="33"/>
        <v>17463</v>
      </c>
      <c r="AA118" s="69" t="s">
        <v>754</v>
      </c>
      <c r="AB118" s="69" t="s">
        <v>755</v>
      </c>
      <c r="AC118" s="69" t="s">
        <v>756</v>
      </c>
      <c r="AD118" s="69" t="s">
        <v>757</v>
      </c>
      <c r="AE118" s="54" t="s">
        <v>426</v>
      </c>
      <c r="AF118" s="54" t="s">
        <v>327</v>
      </c>
      <c r="AG118" s="17" t="str">
        <f t="shared" si="34"/>
        <v>020103</v>
      </c>
      <c r="AH118" s="54" t="s">
        <v>256</v>
      </c>
      <c r="AI118" s="54" t="s">
        <v>670</v>
      </c>
      <c r="BL118" s="112">
        <v>3000</v>
      </c>
      <c r="BM118" s="42">
        <f t="shared" si="35"/>
        <v>6</v>
      </c>
      <c r="BN118" s="19" t="s">
        <v>2376</v>
      </c>
    </row>
    <row r="119" spans="1:66" s="42" customFormat="1" ht="33" customHeight="1" x14ac:dyDescent="0.3">
      <c r="A119" s="48">
        <v>116</v>
      </c>
      <c r="B119" s="28" t="s">
        <v>211</v>
      </c>
      <c r="C119" s="70" t="s">
        <v>223</v>
      </c>
      <c r="D119" s="70" t="s">
        <v>441</v>
      </c>
      <c r="E119" s="70" t="s">
        <v>749</v>
      </c>
      <c r="F119" s="20" t="str">
        <f t="shared" si="26"/>
        <v>일반직무</v>
      </c>
      <c r="G119" s="54" t="s">
        <v>665</v>
      </c>
      <c r="H119" s="21"/>
      <c r="I119" s="20" t="s">
        <v>702</v>
      </c>
      <c r="J119" s="21" t="s">
        <v>2121</v>
      </c>
      <c r="K119" s="71" t="s">
        <v>345</v>
      </c>
      <c r="L119" s="54" t="s">
        <v>197</v>
      </c>
      <c r="M119" s="17">
        <v>1</v>
      </c>
      <c r="N119" s="50">
        <v>16</v>
      </c>
      <c r="O119" s="50">
        <v>1</v>
      </c>
      <c r="P119" s="54">
        <v>17</v>
      </c>
      <c r="Q119" s="51">
        <v>40</v>
      </c>
      <c r="R119" s="51" t="s">
        <v>735</v>
      </c>
      <c r="S119" s="54" t="s">
        <v>209</v>
      </c>
      <c r="T119" s="43">
        <f t="shared" si="27"/>
        <v>50490</v>
      </c>
      <c r="U119" s="44">
        <f t="shared" si="28"/>
        <v>5049</v>
      </c>
      <c r="V119" s="44">
        <f t="shared" si="29"/>
        <v>45441</v>
      </c>
      <c r="W119" s="45">
        <f t="shared" si="30"/>
        <v>10098</v>
      </c>
      <c r="X119" s="45">
        <f t="shared" si="31"/>
        <v>40392</v>
      </c>
      <c r="Y119" s="46">
        <f t="shared" si="32"/>
        <v>30294</v>
      </c>
      <c r="Z119" s="46">
        <f t="shared" si="33"/>
        <v>20196</v>
      </c>
      <c r="AA119" s="69" t="s">
        <v>750</v>
      </c>
      <c r="AB119" s="69" t="s">
        <v>751</v>
      </c>
      <c r="AC119" s="69" t="s">
        <v>752</v>
      </c>
      <c r="AD119" s="69" t="s">
        <v>753</v>
      </c>
      <c r="AE119" s="54" t="s">
        <v>426</v>
      </c>
      <c r="AF119" s="54" t="s">
        <v>238</v>
      </c>
      <c r="AG119" s="17" t="str">
        <f t="shared" si="34"/>
        <v>030101</v>
      </c>
      <c r="AH119" s="54" t="s">
        <v>365</v>
      </c>
      <c r="AI119" s="54" t="s">
        <v>670</v>
      </c>
      <c r="BL119" s="112">
        <v>500</v>
      </c>
      <c r="BM119" s="42">
        <f t="shared" si="35"/>
        <v>1</v>
      </c>
      <c r="BN119" s="19" t="s">
        <v>2375</v>
      </c>
    </row>
    <row r="120" spans="1:66" s="42" customFormat="1" ht="33" customHeight="1" x14ac:dyDescent="0.3">
      <c r="A120" s="48">
        <v>117</v>
      </c>
      <c r="B120" s="28" t="s">
        <v>211</v>
      </c>
      <c r="C120" s="70" t="s">
        <v>223</v>
      </c>
      <c r="D120" s="70" t="s">
        <v>441</v>
      </c>
      <c r="E120" s="70" t="s">
        <v>435</v>
      </c>
      <c r="F120" s="20" t="str">
        <f t="shared" si="26"/>
        <v>일반직무</v>
      </c>
      <c r="G120" s="54" t="s">
        <v>665</v>
      </c>
      <c r="H120" s="21"/>
      <c r="I120" s="20" t="s">
        <v>704</v>
      </c>
      <c r="J120" s="21" t="s">
        <v>2219</v>
      </c>
      <c r="K120" s="71" t="s">
        <v>313</v>
      </c>
      <c r="L120" s="54" t="s">
        <v>197</v>
      </c>
      <c r="M120" s="17">
        <f>VLOOKUP(AG120,'조정계수 2025.02.01'!A:C,3,0)</f>
        <v>0.9</v>
      </c>
      <c r="N120" s="50">
        <v>30</v>
      </c>
      <c r="O120" s="50">
        <v>1</v>
      </c>
      <c r="P120" s="54">
        <v>31</v>
      </c>
      <c r="Q120" s="51">
        <v>40</v>
      </c>
      <c r="R120" s="51" t="s">
        <v>735</v>
      </c>
      <c r="S120" s="54" t="s">
        <v>209</v>
      </c>
      <c r="T120" s="43">
        <f t="shared" si="27"/>
        <v>92070</v>
      </c>
      <c r="U120" s="44">
        <f t="shared" si="28"/>
        <v>17494</v>
      </c>
      <c r="V120" s="44">
        <f t="shared" si="29"/>
        <v>74576</v>
      </c>
      <c r="W120" s="45">
        <f t="shared" si="30"/>
        <v>25780</v>
      </c>
      <c r="X120" s="45">
        <f t="shared" si="31"/>
        <v>66290</v>
      </c>
      <c r="Y120" s="46">
        <f t="shared" si="32"/>
        <v>58925</v>
      </c>
      <c r="Z120" s="46">
        <f t="shared" si="33"/>
        <v>33145</v>
      </c>
      <c r="AA120" s="69" t="s">
        <v>745</v>
      </c>
      <c r="AB120" s="69" t="s">
        <v>746</v>
      </c>
      <c r="AC120" s="69" t="s">
        <v>747</v>
      </c>
      <c r="AD120" s="69" t="s">
        <v>748</v>
      </c>
      <c r="AE120" s="54" t="s">
        <v>426</v>
      </c>
      <c r="AF120" s="54" t="s">
        <v>240</v>
      </c>
      <c r="AG120" s="17" t="str">
        <f t="shared" si="34"/>
        <v>060102</v>
      </c>
      <c r="AH120" s="54" t="s">
        <v>319</v>
      </c>
      <c r="AI120" s="54" t="s">
        <v>670</v>
      </c>
      <c r="BL120" s="112">
        <v>3000</v>
      </c>
      <c r="BM120" s="42">
        <f t="shared" si="35"/>
        <v>6</v>
      </c>
      <c r="BN120" s="19" t="s">
        <v>2377</v>
      </c>
    </row>
    <row r="121" spans="1:66" s="42" customFormat="1" ht="33" customHeight="1" x14ac:dyDescent="0.3">
      <c r="A121" s="48">
        <v>118</v>
      </c>
      <c r="B121" s="28" t="s">
        <v>211</v>
      </c>
      <c r="C121" s="70" t="s">
        <v>223</v>
      </c>
      <c r="D121" s="70" t="s">
        <v>441</v>
      </c>
      <c r="E121" s="70" t="s">
        <v>435</v>
      </c>
      <c r="F121" s="20" t="str">
        <f t="shared" si="26"/>
        <v>일반직무</v>
      </c>
      <c r="G121" s="54" t="s">
        <v>665</v>
      </c>
      <c r="H121" s="21"/>
      <c r="I121" s="20" t="s">
        <v>706</v>
      </c>
      <c r="J121" s="21" t="s">
        <v>2189</v>
      </c>
      <c r="K121" s="71" t="s">
        <v>90</v>
      </c>
      <c r="L121" s="54" t="s">
        <v>197</v>
      </c>
      <c r="M121" s="17">
        <f>VLOOKUP(AG121,'조정계수 2025.02.01'!A:C,3,0)</f>
        <v>0.9</v>
      </c>
      <c r="N121" s="50">
        <v>30</v>
      </c>
      <c r="O121" s="50">
        <v>1</v>
      </c>
      <c r="P121" s="54">
        <v>31</v>
      </c>
      <c r="Q121" s="51">
        <v>40</v>
      </c>
      <c r="R121" s="51" t="s">
        <v>735</v>
      </c>
      <c r="S121" s="54" t="s">
        <v>209</v>
      </c>
      <c r="T121" s="43">
        <f t="shared" si="27"/>
        <v>92070</v>
      </c>
      <c r="U121" s="44">
        <f t="shared" si="28"/>
        <v>17494</v>
      </c>
      <c r="V121" s="44">
        <f t="shared" si="29"/>
        <v>74576</v>
      </c>
      <c r="W121" s="45">
        <f t="shared" si="30"/>
        <v>25780</v>
      </c>
      <c r="X121" s="45">
        <f t="shared" si="31"/>
        <v>66290</v>
      </c>
      <c r="Y121" s="46">
        <f t="shared" si="32"/>
        <v>58925</v>
      </c>
      <c r="Z121" s="46">
        <f t="shared" si="33"/>
        <v>33145</v>
      </c>
      <c r="AA121" s="69" t="s">
        <v>737</v>
      </c>
      <c r="AB121" s="69" t="s">
        <v>738</v>
      </c>
      <c r="AC121" s="69" t="s">
        <v>739</v>
      </c>
      <c r="AD121" s="69" t="s">
        <v>740</v>
      </c>
      <c r="AE121" s="54" t="s">
        <v>425</v>
      </c>
      <c r="AF121" s="54" t="s">
        <v>236</v>
      </c>
      <c r="AG121" s="17" t="str">
        <f t="shared" si="34"/>
        <v>060102</v>
      </c>
      <c r="AH121" s="54" t="s">
        <v>319</v>
      </c>
      <c r="AI121" s="54" t="s">
        <v>670</v>
      </c>
      <c r="BL121" s="112">
        <v>3000</v>
      </c>
      <c r="BM121" s="42">
        <f t="shared" si="35"/>
        <v>6</v>
      </c>
      <c r="BN121" s="19" t="s">
        <v>2378</v>
      </c>
    </row>
    <row r="122" spans="1:66" s="42" customFormat="1" ht="33" customHeight="1" x14ac:dyDescent="0.3">
      <c r="A122" s="48">
        <v>119</v>
      </c>
      <c r="B122" s="28" t="s">
        <v>211</v>
      </c>
      <c r="C122" s="70" t="s">
        <v>223</v>
      </c>
      <c r="D122" s="70" t="s">
        <v>441</v>
      </c>
      <c r="E122" s="70" t="s">
        <v>435</v>
      </c>
      <c r="F122" s="20" t="str">
        <f t="shared" si="26"/>
        <v>일반직무</v>
      </c>
      <c r="G122" s="54" t="s">
        <v>665</v>
      </c>
      <c r="H122" s="21"/>
      <c r="I122" s="20" t="s">
        <v>708</v>
      </c>
      <c r="J122" s="21" t="s">
        <v>2379</v>
      </c>
      <c r="K122" s="71" t="s">
        <v>84</v>
      </c>
      <c r="L122" s="54" t="s">
        <v>197</v>
      </c>
      <c r="M122" s="17">
        <f>VLOOKUP(AG122,'조정계수 2025.02.01'!A:C,3,0)</f>
        <v>0.9</v>
      </c>
      <c r="N122" s="50">
        <v>30</v>
      </c>
      <c r="O122" s="50">
        <v>1</v>
      </c>
      <c r="P122" s="54">
        <v>31</v>
      </c>
      <c r="Q122" s="51">
        <v>40</v>
      </c>
      <c r="R122" s="51" t="s">
        <v>735</v>
      </c>
      <c r="S122" s="54" t="s">
        <v>209</v>
      </c>
      <c r="T122" s="43">
        <f t="shared" si="27"/>
        <v>92070</v>
      </c>
      <c r="U122" s="44">
        <f t="shared" si="28"/>
        <v>17494</v>
      </c>
      <c r="V122" s="44">
        <f t="shared" si="29"/>
        <v>74576</v>
      </c>
      <c r="W122" s="45">
        <f t="shared" si="30"/>
        <v>25780</v>
      </c>
      <c r="X122" s="45">
        <f t="shared" si="31"/>
        <v>66290</v>
      </c>
      <c r="Y122" s="46">
        <f t="shared" si="32"/>
        <v>58925</v>
      </c>
      <c r="Z122" s="46">
        <f t="shared" si="33"/>
        <v>33145</v>
      </c>
      <c r="AA122" s="69" t="s">
        <v>741</v>
      </c>
      <c r="AB122" s="69" t="s">
        <v>742</v>
      </c>
      <c r="AC122" s="69" t="s">
        <v>743</v>
      </c>
      <c r="AD122" s="69" t="s">
        <v>744</v>
      </c>
      <c r="AE122" s="54" t="s">
        <v>425</v>
      </c>
      <c r="AF122" s="54" t="s">
        <v>236</v>
      </c>
      <c r="AG122" s="17" t="str">
        <f t="shared" si="34"/>
        <v>060102</v>
      </c>
      <c r="AH122" s="54" t="s">
        <v>319</v>
      </c>
      <c r="AI122" s="54" t="s">
        <v>670</v>
      </c>
      <c r="BL122" s="112">
        <v>3000</v>
      </c>
      <c r="BM122" s="42">
        <f t="shared" si="35"/>
        <v>6</v>
      </c>
      <c r="BN122" s="19" t="s">
        <v>2381</v>
      </c>
    </row>
    <row r="123" spans="1:66" s="42" customFormat="1" ht="33" customHeight="1" x14ac:dyDescent="0.2">
      <c r="A123" s="48">
        <v>120</v>
      </c>
      <c r="B123" s="28" t="s">
        <v>211</v>
      </c>
      <c r="C123" s="70" t="s">
        <v>223</v>
      </c>
      <c r="D123" s="70" t="s">
        <v>441</v>
      </c>
      <c r="E123" s="70" t="s">
        <v>435</v>
      </c>
      <c r="F123" s="20" t="str">
        <f t="shared" si="26"/>
        <v>일반직무</v>
      </c>
      <c r="G123" s="54" t="s">
        <v>665</v>
      </c>
      <c r="H123" s="21"/>
      <c r="I123" s="20" t="s">
        <v>709</v>
      </c>
      <c r="J123" s="21" t="s">
        <v>2217</v>
      </c>
      <c r="K123" s="71" t="s">
        <v>335</v>
      </c>
      <c r="L123" s="54" t="s">
        <v>197</v>
      </c>
      <c r="M123" s="17">
        <f>VLOOKUP(AG123,'조정계수 2025.02.01'!A:C,3,0)</f>
        <v>0.9</v>
      </c>
      <c r="N123" s="50">
        <v>30</v>
      </c>
      <c r="O123" s="50">
        <v>1</v>
      </c>
      <c r="P123" s="54">
        <v>31</v>
      </c>
      <c r="Q123" s="51">
        <v>40</v>
      </c>
      <c r="R123" s="51" t="s">
        <v>735</v>
      </c>
      <c r="S123" s="54" t="s">
        <v>209</v>
      </c>
      <c r="T123" s="43">
        <f t="shared" si="27"/>
        <v>92070</v>
      </c>
      <c r="U123" s="44">
        <f t="shared" si="28"/>
        <v>17494</v>
      </c>
      <c r="V123" s="44">
        <f t="shared" si="29"/>
        <v>74576</v>
      </c>
      <c r="W123" s="45">
        <f t="shared" si="30"/>
        <v>25780</v>
      </c>
      <c r="X123" s="45">
        <f t="shared" si="31"/>
        <v>66290</v>
      </c>
      <c r="Y123" s="46">
        <f t="shared" si="32"/>
        <v>58925</v>
      </c>
      <c r="Z123" s="46">
        <f t="shared" si="33"/>
        <v>33145</v>
      </c>
      <c r="AA123" s="56" t="s">
        <v>785</v>
      </c>
      <c r="AB123" s="56" t="s">
        <v>786</v>
      </c>
      <c r="AC123" s="56" t="s">
        <v>787</v>
      </c>
      <c r="AD123" s="56" t="s">
        <v>788</v>
      </c>
      <c r="AE123" s="54" t="s">
        <v>426</v>
      </c>
      <c r="AF123" s="54" t="s">
        <v>240</v>
      </c>
      <c r="AG123" s="17" t="str">
        <f t="shared" si="34"/>
        <v>060102</v>
      </c>
      <c r="AH123" s="54" t="s">
        <v>319</v>
      </c>
      <c r="AI123" s="54" t="s">
        <v>670</v>
      </c>
      <c r="BL123" s="112">
        <v>3000</v>
      </c>
      <c r="BM123" s="42">
        <f t="shared" si="35"/>
        <v>6</v>
      </c>
      <c r="BN123" s="19" t="s">
        <v>2382</v>
      </c>
    </row>
    <row r="124" spans="1:66" s="42" customFormat="1" ht="33" customHeight="1" x14ac:dyDescent="0.2">
      <c r="A124" s="48">
        <v>121</v>
      </c>
      <c r="B124" s="28" t="s">
        <v>211</v>
      </c>
      <c r="C124" s="70" t="s">
        <v>789</v>
      </c>
      <c r="D124" s="70" t="s">
        <v>458</v>
      </c>
      <c r="E124" s="70" t="s">
        <v>469</v>
      </c>
      <c r="F124" s="20" t="str">
        <f t="shared" si="26"/>
        <v>일반직무</v>
      </c>
      <c r="G124" s="54" t="s">
        <v>665</v>
      </c>
      <c r="H124" s="21"/>
      <c r="I124" s="20" t="s">
        <v>711</v>
      </c>
      <c r="J124" s="21" t="s">
        <v>1614</v>
      </c>
      <c r="K124" s="71" t="s">
        <v>109</v>
      </c>
      <c r="L124" s="54" t="s">
        <v>197</v>
      </c>
      <c r="M124" s="17">
        <f>VLOOKUP(AG124,'조정계수 2025.02.01'!A:C,3,0)</f>
        <v>0.7</v>
      </c>
      <c r="N124" s="50">
        <v>19</v>
      </c>
      <c r="O124" s="50">
        <v>1</v>
      </c>
      <c r="P124" s="54">
        <v>20</v>
      </c>
      <c r="Q124" s="51">
        <v>40</v>
      </c>
      <c r="R124" s="51" t="s">
        <v>735</v>
      </c>
      <c r="S124" s="54" t="s">
        <v>209</v>
      </c>
      <c r="T124" s="43">
        <f t="shared" si="27"/>
        <v>59400</v>
      </c>
      <c r="U124" s="44">
        <f t="shared" si="28"/>
        <v>21978</v>
      </c>
      <c r="V124" s="44">
        <f t="shared" si="29"/>
        <v>37422</v>
      </c>
      <c r="W124" s="45">
        <f t="shared" si="30"/>
        <v>26136</v>
      </c>
      <c r="X124" s="45">
        <f t="shared" si="31"/>
        <v>33264</v>
      </c>
      <c r="Y124" s="46">
        <f t="shared" si="32"/>
        <v>42768</v>
      </c>
      <c r="Z124" s="46">
        <f t="shared" si="33"/>
        <v>16632</v>
      </c>
      <c r="AA124" s="56" t="s">
        <v>790</v>
      </c>
      <c r="AB124" s="56" t="s">
        <v>791</v>
      </c>
      <c r="AC124" s="56" t="s">
        <v>792</v>
      </c>
      <c r="AD124" s="56" t="s">
        <v>793</v>
      </c>
      <c r="AE124" s="54" t="s">
        <v>425</v>
      </c>
      <c r="AF124" s="54" t="s">
        <v>234</v>
      </c>
      <c r="AG124" s="17" t="str">
        <f t="shared" si="34"/>
        <v>200101</v>
      </c>
      <c r="AH124" s="54" t="s">
        <v>381</v>
      </c>
      <c r="AI124" s="54" t="s">
        <v>670</v>
      </c>
      <c r="BL124" s="112">
        <v>2000</v>
      </c>
      <c r="BM124" s="42">
        <f t="shared" si="35"/>
        <v>4</v>
      </c>
      <c r="BN124" s="19" t="s">
        <v>2383</v>
      </c>
    </row>
    <row r="125" spans="1:66" s="42" customFormat="1" ht="33" customHeight="1" x14ac:dyDescent="0.2">
      <c r="A125" s="48">
        <v>122</v>
      </c>
      <c r="B125" s="28" t="s">
        <v>211</v>
      </c>
      <c r="C125" s="70" t="s">
        <v>223</v>
      </c>
      <c r="D125" s="70" t="s">
        <v>458</v>
      </c>
      <c r="E125" s="70" t="s">
        <v>440</v>
      </c>
      <c r="F125" s="20" t="str">
        <f t="shared" si="26"/>
        <v>일반직무</v>
      </c>
      <c r="G125" s="54" t="s">
        <v>665</v>
      </c>
      <c r="H125" s="21"/>
      <c r="I125" s="20" t="s">
        <v>713</v>
      </c>
      <c r="J125" s="21" t="s">
        <v>1616</v>
      </c>
      <c r="K125" s="71" t="s">
        <v>230</v>
      </c>
      <c r="L125" s="54" t="s">
        <v>197</v>
      </c>
      <c r="M125" s="17">
        <f>VLOOKUP(AG125,'조정계수 2025.02.01'!A:C,3,0)</f>
        <v>0.9</v>
      </c>
      <c r="N125" s="50">
        <v>16</v>
      </c>
      <c r="O125" s="50">
        <v>1</v>
      </c>
      <c r="P125" s="54">
        <v>17</v>
      </c>
      <c r="Q125" s="51">
        <v>40</v>
      </c>
      <c r="R125" s="51" t="s">
        <v>735</v>
      </c>
      <c r="S125" s="54" t="s">
        <v>209</v>
      </c>
      <c r="T125" s="43">
        <f t="shared" si="27"/>
        <v>50490</v>
      </c>
      <c r="U125" s="44">
        <f t="shared" si="28"/>
        <v>9594</v>
      </c>
      <c r="V125" s="44">
        <f t="shared" si="29"/>
        <v>40896</v>
      </c>
      <c r="W125" s="45">
        <f t="shared" si="30"/>
        <v>14138</v>
      </c>
      <c r="X125" s="45">
        <f t="shared" si="31"/>
        <v>36352</v>
      </c>
      <c r="Y125" s="46">
        <f t="shared" si="32"/>
        <v>32314</v>
      </c>
      <c r="Z125" s="46">
        <f t="shared" si="33"/>
        <v>18176</v>
      </c>
      <c r="AA125" s="56" t="s">
        <v>794</v>
      </c>
      <c r="AB125" s="56" t="s">
        <v>795</v>
      </c>
      <c r="AC125" s="56" t="s">
        <v>796</v>
      </c>
      <c r="AD125" s="56" t="s">
        <v>797</v>
      </c>
      <c r="AE125" s="54" t="s">
        <v>425</v>
      </c>
      <c r="AF125" s="54" t="s">
        <v>363</v>
      </c>
      <c r="AG125" s="17" t="str">
        <f t="shared" si="34"/>
        <v>020102</v>
      </c>
      <c r="AH125" s="54" t="s">
        <v>244</v>
      </c>
      <c r="AI125" s="54" t="s">
        <v>670</v>
      </c>
      <c r="BL125" s="112">
        <v>1500</v>
      </c>
      <c r="BM125" s="42">
        <f t="shared" si="35"/>
        <v>3</v>
      </c>
      <c r="BN125" s="19" t="s">
        <v>2384</v>
      </c>
    </row>
    <row r="126" spans="1:66" s="42" customFormat="1" ht="33" customHeight="1" x14ac:dyDescent="0.2">
      <c r="A126" s="48">
        <v>123</v>
      </c>
      <c r="B126" s="28" t="s">
        <v>211</v>
      </c>
      <c r="C126" s="70" t="s">
        <v>223</v>
      </c>
      <c r="D126" s="70" t="s">
        <v>441</v>
      </c>
      <c r="E126" s="70" t="s">
        <v>435</v>
      </c>
      <c r="F126" s="20" t="str">
        <f t="shared" si="26"/>
        <v>일반직무</v>
      </c>
      <c r="G126" s="54" t="s">
        <v>665</v>
      </c>
      <c r="H126" s="21"/>
      <c r="I126" s="20" t="s">
        <v>715</v>
      </c>
      <c r="J126" s="21" t="s">
        <v>2350</v>
      </c>
      <c r="K126" s="71" t="s">
        <v>310</v>
      </c>
      <c r="L126" s="54" t="s">
        <v>197</v>
      </c>
      <c r="M126" s="17">
        <f>VLOOKUP(AG126,'조정계수 2025.02.01'!A:C,3,0)</f>
        <v>0.9</v>
      </c>
      <c r="N126" s="50">
        <v>30</v>
      </c>
      <c r="O126" s="50">
        <v>1</v>
      </c>
      <c r="P126" s="54">
        <v>31</v>
      </c>
      <c r="Q126" s="51">
        <v>40</v>
      </c>
      <c r="R126" s="51" t="s">
        <v>735</v>
      </c>
      <c r="S126" s="54" t="s">
        <v>209</v>
      </c>
      <c r="T126" s="43">
        <f t="shared" si="27"/>
        <v>92070</v>
      </c>
      <c r="U126" s="44">
        <f t="shared" si="28"/>
        <v>17494</v>
      </c>
      <c r="V126" s="44">
        <f t="shared" si="29"/>
        <v>74576</v>
      </c>
      <c r="W126" s="45">
        <f t="shared" si="30"/>
        <v>25780</v>
      </c>
      <c r="X126" s="45">
        <f t="shared" si="31"/>
        <v>66290</v>
      </c>
      <c r="Y126" s="46">
        <f t="shared" si="32"/>
        <v>58925</v>
      </c>
      <c r="Z126" s="46">
        <f t="shared" si="33"/>
        <v>33145</v>
      </c>
      <c r="AA126" s="56" t="s">
        <v>798</v>
      </c>
      <c r="AB126" s="56" t="s">
        <v>799</v>
      </c>
      <c r="AC126" s="56" t="s">
        <v>800</v>
      </c>
      <c r="AD126" s="56" t="s">
        <v>801</v>
      </c>
      <c r="AE126" s="54" t="s">
        <v>426</v>
      </c>
      <c r="AF126" s="54" t="s">
        <v>240</v>
      </c>
      <c r="AG126" s="17" t="str">
        <f t="shared" si="34"/>
        <v>060102</v>
      </c>
      <c r="AH126" s="54" t="s">
        <v>319</v>
      </c>
      <c r="AI126" s="54" t="s">
        <v>670</v>
      </c>
      <c r="BL126" s="112">
        <v>3000</v>
      </c>
      <c r="BM126" s="42">
        <f t="shared" si="35"/>
        <v>6</v>
      </c>
      <c r="BN126" s="19" t="s">
        <v>2378</v>
      </c>
    </row>
    <row r="127" spans="1:66" s="42" customFormat="1" ht="33" customHeight="1" x14ac:dyDescent="0.3">
      <c r="A127" s="48">
        <v>124</v>
      </c>
      <c r="B127" s="28" t="s">
        <v>211</v>
      </c>
      <c r="C127" s="70" t="s">
        <v>830</v>
      </c>
      <c r="D127" s="70" t="s">
        <v>441</v>
      </c>
      <c r="E127" s="70" t="s">
        <v>435</v>
      </c>
      <c r="F127" s="20" t="str">
        <f t="shared" si="26"/>
        <v>일반직무</v>
      </c>
      <c r="G127" s="54" t="s">
        <v>665</v>
      </c>
      <c r="H127" s="21"/>
      <c r="I127" s="20" t="s">
        <v>718</v>
      </c>
      <c r="J127" s="21" t="s">
        <v>2353</v>
      </c>
      <c r="K127" s="71" t="s">
        <v>716</v>
      </c>
      <c r="L127" s="54" t="s">
        <v>191</v>
      </c>
      <c r="M127" s="17">
        <f>VLOOKUP(AG127,'조정계수 2025.02.01'!A:C,3,0)</f>
        <v>0.9</v>
      </c>
      <c r="N127" s="50">
        <v>29</v>
      </c>
      <c r="O127" s="50">
        <v>1</v>
      </c>
      <c r="P127" s="54">
        <v>30</v>
      </c>
      <c r="Q127" s="51">
        <v>40</v>
      </c>
      <c r="R127" s="51" t="s">
        <v>575</v>
      </c>
      <c r="S127" s="54" t="s">
        <v>199</v>
      </c>
      <c r="T127" s="43">
        <f t="shared" si="27"/>
        <v>125400</v>
      </c>
      <c r="U127" s="44">
        <f t="shared" si="28"/>
        <v>23826</v>
      </c>
      <c r="V127" s="44">
        <f t="shared" si="29"/>
        <v>101574</v>
      </c>
      <c r="W127" s="45">
        <f t="shared" si="30"/>
        <v>35112</v>
      </c>
      <c r="X127" s="45">
        <f t="shared" si="31"/>
        <v>90288</v>
      </c>
      <c r="Y127" s="46">
        <f t="shared" si="32"/>
        <v>80256</v>
      </c>
      <c r="Z127" s="46">
        <f t="shared" si="33"/>
        <v>45144</v>
      </c>
      <c r="AA127" s="69" t="s">
        <v>831</v>
      </c>
      <c r="AB127" s="69" t="s">
        <v>832</v>
      </c>
      <c r="AC127" s="69" t="s">
        <v>833</v>
      </c>
      <c r="AD127" s="69" t="s">
        <v>834</v>
      </c>
      <c r="AE127" s="54" t="s">
        <v>426</v>
      </c>
      <c r="AF127" s="54" t="s">
        <v>247</v>
      </c>
      <c r="AG127" s="17" t="str">
        <f t="shared" si="34"/>
        <v>060202</v>
      </c>
      <c r="AH127" s="54" t="s">
        <v>351</v>
      </c>
      <c r="AI127" s="54" t="s">
        <v>670</v>
      </c>
      <c r="BL127" s="112">
        <v>1000</v>
      </c>
      <c r="BM127" s="42">
        <f t="shared" si="35"/>
        <v>2</v>
      </c>
      <c r="BN127" s="42" t="s">
        <v>2248</v>
      </c>
    </row>
    <row r="128" spans="1:66" s="42" customFormat="1" ht="33" customHeight="1" x14ac:dyDescent="0.3">
      <c r="A128" s="48">
        <v>125</v>
      </c>
      <c r="B128" s="28" t="s">
        <v>211</v>
      </c>
      <c r="C128" s="70" t="s">
        <v>830</v>
      </c>
      <c r="D128" s="21"/>
      <c r="E128" s="21"/>
      <c r="F128" s="20" t="str">
        <f t="shared" si="26"/>
        <v>NCS과정</v>
      </c>
      <c r="G128" s="54" t="s">
        <v>665</v>
      </c>
      <c r="H128" s="21"/>
      <c r="I128" s="20" t="s">
        <v>721</v>
      </c>
      <c r="J128" s="21" t="s">
        <v>2190</v>
      </c>
      <c r="K128" s="71" t="s">
        <v>719</v>
      </c>
      <c r="L128" s="54" t="s">
        <v>191</v>
      </c>
      <c r="M128" s="17">
        <f>VLOOKUP(AG128,'조정계수 2025.02.01'!A:C,3,0)</f>
        <v>0.9</v>
      </c>
      <c r="N128" s="50">
        <v>19</v>
      </c>
      <c r="O128" s="50">
        <v>1</v>
      </c>
      <c r="P128" s="54">
        <v>20</v>
      </c>
      <c r="Q128" s="51">
        <v>40</v>
      </c>
      <c r="R128" s="51" t="s">
        <v>575</v>
      </c>
      <c r="S128" s="54" t="s">
        <v>209</v>
      </c>
      <c r="T128" s="43">
        <f t="shared" si="27"/>
        <v>83600</v>
      </c>
      <c r="U128" s="44">
        <f t="shared" si="28"/>
        <v>15884</v>
      </c>
      <c r="V128" s="44">
        <f t="shared" si="29"/>
        <v>67716</v>
      </c>
      <c r="W128" s="45">
        <f t="shared" si="30"/>
        <v>23408</v>
      </c>
      <c r="X128" s="45">
        <f t="shared" si="31"/>
        <v>60192</v>
      </c>
      <c r="Y128" s="46">
        <f t="shared" si="32"/>
        <v>53504</v>
      </c>
      <c r="Z128" s="46">
        <f t="shared" si="33"/>
        <v>30096</v>
      </c>
      <c r="AA128" s="24"/>
      <c r="AB128" s="24"/>
      <c r="AC128" s="24"/>
      <c r="AD128" s="24"/>
      <c r="AE128" s="54" t="s">
        <v>425</v>
      </c>
      <c r="AF128" s="54" t="s">
        <v>246</v>
      </c>
      <c r="AG128" s="17" t="str">
        <f t="shared" si="34"/>
        <v>050102</v>
      </c>
      <c r="AH128" s="54" t="s">
        <v>369</v>
      </c>
      <c r="AI128" s="54" t="s">
        <v>670</v>
      </c>
      <c r="BL128" s="112">
        <v>2000</v>
      </c>
      <c r="BM128" s="42">
        <f t="shared" si="35"/>
        <v>4</v>
      </c>
      <c r="BN128" s="42" t="s">
        <v>2249</v>
      </c>
    </row>
    <row r="129" spans="1:66" s="42" customFormat="1" ht="33" customHeight="1" x14ac:dyDescent="0.3">
      <c r="A129" s="48">
        <v>126</v>
      </c>
      <c r="B129" s="28" t="s">
        <v>211</v>
      </c>
      <c r="C129" s="70" t="s">
        <v>224</v>
      </c>
      <c r="D129" s="70" t="s">
        <v>449</v>
      </c>
      <c r="E129" s="70" t="s">
        <v>213</v>
      </c>
      <c r="F129" s="20" t="str">
        <f t="shared" si="26"/>
        <v>일반직무</v>
      </c>
      <c r="G129" s="54" t="s">
        <v>665</v>
      </c>
      <c r="H129" s="21"/>
      <c r="I129" s="20" t="s">
        <v>731</v>
      </c>
      <c r="J129" s="21" t="s">
        <v>2211</v>
      </c>
      <c r="K129" s="71" t="s">
        <v>728</v>
      </c>
      <c r="L129" s="54" t="s">
        <v>197</v>
      </c>
      <c r="M129" s="17">
        <f>VLOOKUP(AG129,'조정계수 2025.02.01'!A:C,3,0)</f>
        <v>0.7</v>
      </c>
      <c r="N129" s="50">
        <v>32</v>
      </c>
      <c r="O129" s="50">
        <v>0</v>
      </c>
      <c r="P129" s="54">
        <v>32</v>
      </c>
      <c r="Q129" s="51">
        <v>40</v>
      </c>
      <c r="R129" s="51" t="s">
        <v>735</v>
      </c>
      <c r="S129" s="54" t="s">
        <v>209</v>
      </c>
      <c r="T129" s="43">
        <f t="shared" si="27"/>
        <v>95040</v>
      </c>
      <c r="U129" s="44">
        <f t="shared" si="28"/>
        <v>35165</v>
      </c>
      <c r="V129" s="44">
        <f t="shared" si="29"/>
        <v>59875</v>
      </c>
      <c r="W129" s="45">
        <f t="shared" si="30"/>
        <v>41818</v>
      </c>
      <c r="X129" s="45">
        <f t="shared" si="31"/>
        <v>53222</v>
      </c>
      <c r="Y129" s="46">
        <f t="shared" si="32"/>
        <v>68429</v>
      </c>
      <c r="Z129" s="46">
        <f t="shared" si="33"/>
        <v>26611</v>
      </c>
      <c r="AA129" s="69" t="s">
        <v>845</v>
      </c>
      <c r="AB129" s="69" t="s">
        <v>846</v>
      </c>
      <c r="AC129" s="69" t="s">
        <v>847</v>
      </c>
      <c r="AD129" s="69" t="s">
        <v>848</v>
      </c>
      <c r="AE129" s="54" t="s">
        <v>426</v>
      </c>
      <c r="AF129" s="54" t="s">
        <v>257</v>
      </c>
      <c r="AG129" s="17" t="str">
        <f t="shared" si="34"/>
        <v>020203</v>
      </c>
      <c r="AH129" s="54" t="s">
        <v>500</v>
      </c>
      <c r="AI129" s="54" t="s">
        <v>670</v>
      </c>
      <c r="BL129" s="112">
        <v>2000</v>
      </c>
      <c r="BM129" s="42">
        <f t="shared" si="35"/>
        <v>4</v>
      </c>
      <c r="BN129" s="19" t="s">
        <v>2385</v>
      </c>
    </row>
    <row r="130" spans="1:66" s="42" customFormat="1" ht="33" customHeight="1" x14ac:dyDescent="0.2">
      <c r="A130" s="48">
        <v>127</v>
      </c>
      <c r="B130" s="28" t="s">
        <v>211</v>
      </c>
      <c r="C130" s="55" t="s">
        <v>208</v>
      </c>
      <c r="D130" s="55" t="s">
        <v>201</v>
      </c>
      <c r="E130" s="55" t="s">
        <v>572</v>
      </c>
      <c r="F130" s="20" t="str">
        <f t="shared" si="26"/>
        <v>NCS과정</v>
      </c>
      <c r="G130" s="54" t="s">
        <v>286</v>
      </c>
      <c r="H130" s="21"/>
      <c r="I130" s="20" t="s">
        <v>565</v>
      </c>
      <c r="J130" s="21" t="s">
        <v>2250</v>
      </c>
      <c r="K130" s="71" t="s">
        <v>330</v>
      </c>
      <c r="L130" s="54" t="s">
        <v>191</v>
      </c>
      <c r="M130" s="17">
        <f>VLOOKUP(AG130,'조정계수 2025.02.01'!A:C,3,0)</f>
        <v>0.8</v>
      </c>
      <c r="N130" s="50">
        <v>19</v>
      </c>
      <c r="O130" s="50">
        <v>1</v>
      </c>
      <c r="P130" s="50">
        <v>20</v>
      </c>
      <c r="Q130" s="51">
        <v>40</v>
      </c>
      <c r="R130" s="51" t="s">
        <v>575</v>
      </c>
      <c r="S130" s="54" t="s">
        <v>209</v>
      </c>
      <c r="T130" s="43">
        <f t="shared" si="27"/>
        <v>83600</v>
      </c>
      <c r="U130" s="44">
        <f t="shared" si="28"/>
        <v>23408</v>
      </c>
      <c r="V130" s="44">
        <f t="shared" si="29"/>
        <v>60192</v>
      </c>
      <c r="W130" s="45">
        <f t="shared" si="30"/>
        <v>30096</v>
      </c>
      <c r="X130" s="45">
        <f t="shared" si="31"/>
        <v>53504</v>
      </c>
      <c r="Y130" s="46">
        <f t="shared" si="32"/>
        <v>56848</v>
      </c>
      <c r="Z130" s="46">
        <f t="shared" si="33"/>
        <v>26752</v>
      </c>
      <c r="AA130" s="56" t="s">
        <v>576</v>
      </c>
      <c r="AB130" s="56" t="s">
        <v>577</v>
      </c>
      <c r="AC130" s="56" t="s">
        <v>578</v>
      </c>
      <c r="AD130" s="56" t="s">
        <v>579</v>
      </c>
      <c r="AE130" s="54" t="s">
        <v>425</v>
      </c>
      <c r="AF130" s="54" t="s">
        <v>255</v>
      </c>
      <c r="AG130" s="17" t="str">
        <f t="shared" si="34"/>
        <v>040301</v>
      </c>
      <c r="AH130" s="54" t="s">
        <v>326</v>
      </c>
      <c r="AI130" s="54" t="s">
        <v>274</v>
      </c>
      <c r="AK130" s="52"/>
      <c r="AL130" s="53"/>
      <c r="BL130" s="112">
        <v>2500</v>
      </c>
      <c r="BM130" s="42">
        <f t="shared" si="35"/>
        <v>5</v>
      </c>
      <c r="BN130" s="42" t="s">
        <v>2252</v>
      </c>
    </row>
    <row r="131" spans="1:66" s="42" customFormat="1" ht="33" customHeight="1" x14ac:dyDescent="0.2">
      <c r="A131" s="48">
        <v>128</v>
      </c>
      <c r="B131" s="28" t="s">
        <v>211</v>
      </c>
      <c r="C131" s="55" t="s">
        <v>208</v>
      </c>
      <c r="D131" s="55" t="s">
        <v>201</v>
      </c>
      <c r="E131" s="55" t="s">
        <v>573</v>
      </c>
      <c r="F131" s="20" t="str">
        <f t="shared" si="26"/>
        <v>NCS과정</v>
      </c>
      <c r="G131" s="54" t="s">
        <v>286</v>
      </c>
      <c r="H131" s="21"/>
      <c r="I131" s="20" t="s">
        <v>567</v>
      </c>
      <c r="J131" s="21" t="s">
        <v>1912</v>
      </c>
      <c r="K131" s="71" t="s">
        <v>387</v>
      </c>
      <c r="L131" s="54" t="s">
        <v>191</v>
      </c>
      <c r="M131" s="17">
        <f>VLOOKUP(AG131,'조정계수 2025.02.01'!A:C,3,0)</f>
        <v>0.8</v>
      </c>
      <c r="N131" s="50">
        <v>19</v>
      </c>
      <c r="O131" s="50">
        <v>1</v>
      </c>
      <c r="P131" s="50">
        <v>20</v>
      </c>
      <c r="Q131" s="51">
        <v>40</v>
      </c>
      <c r="R131" s="51" t="s">
        <v>575</v>
      </c>
      <c r="S131" s="54" t="s">
        <v>209</v>
      </c>
      <c r="T131" s="43">
        <f t="shared" si="27"/>
        <v>83600</v>
      </c>
      <c r="U131" s="44">
        <f t="shared" si="28"/>
        <v>23408</v>
      </c>
      <c r="V131" s="44">
        <f t="shared" si="29"/>
        <v>60192</v>
      </c>
      <c r="W131" s="45">
        <f t="shared" si="30"/>
        <v>30096</v>
      </c>
      <c r="X131" s="45">
        <f t="shared" si="31"/>
        <v>53504</v>
      </c>
      <c r="Y131" s="46">
        <f t="shared" si="32"/>
        <v>56848</v>
      </c>
      <c r="Z131" s="46">
        <f t="shared" si="33"/>
        <v>26752</v>
      </c>
      <c r="AA131" s="56" t="s">
        <v>584</v>
      </c>
      <c r="AB131" s="56" t="s">
        <v>585</v>
      </c>
      <c r="AC131" s="56" t="s">
        <v>586</v>
      </c>
      <c r="AD131" s="56" t="s">
        <v>587</v>
      </c>
      <c r="AE131" s="54" t="s">
        <v>425</v>
      </c>
      <c r="AF131" s="54" t="s">
        <v>255</v>
      </c>
      <c r="AG131" s="17" t="str">
        <f t="shared" si="34"/>
        <v>040301</v>
      </c>
      <c r="AH131" s="54" t="s">
        <v>252</v>
      </c>
      <c r="AI131" s="54" t="s">
        <v>274</v>
      </c>
      <c r="AK131" s="52"/>
      <c r="AL131" s="53"/>
      <c r="BL131" s="112">
        <v>2000</v>
      </c>
      <c r="BM131" s="42">
        <f t="shared" si="35"/>
        <v>4</v>
      </c>
      <c r="BN131" s="42" t="s">
        <v>2253</v>
      </c>
    </row>
    <row r="132" spans="1:66" s="42" customFormat="1" ht="33" customHeight="1" x14ac:dyDescent="0.2">
      <c r="A132" s="48">
        <v>129</v>
      </c>
      <c r="B132" s="28" t="s">
        <v>211</v>
      </c>
      <c r="C132" s="55" t="s">
        <v>223</v>
      </c>
      <c r="D132" s="55" t="s">
        <v>441</v>
      </c>
      <c r="E132" s="55" t="s">
        <v>435</v>
      </c>
      <c r="F132" s="20" t="str">
        <f t="shared" ref="F132:F167" si="36">IF(MID(I132,16,2)="J1","일반직무유사",IF(MID(I132,16,2)="R0","직무법정",IF(MID(I132,16,2)="A4","NCS과정",IF(MID(I132,16,2)="F0","외국어과정","일반직무"))))</f>
        <v>NCS과정</v>
      </c>
      <c r="G132" s="54" t="s">
        <v>286</v>
      </c>
      <c r="H132" s="21"/>
      <c r="I132" s="20" t="s">
        <v>568</v>
      </c>
      <c r="J132" s="21" t="s">
        <v>2191</v>
      </c>
      <c r="K132" s="71" t="s">
        <v>339</v>
      </c>
      <c r="L132" s="54" t="s">
        <v>191</v>
      </c>
      <c r="M132" s="17">
        <v>1</v>
      </c>
      <c r="N132" s="50">
        <v>19</v>
      </c>
      <c r="O132" s="50">
        <v>1</v>
      </c>
      <c r="P132" s="50">
        <v>20</v>
      </c>
      <c r="Q132" s="51">
        <v>40</v>
      </c>
      <c r="R132" s="51" t="s">
        <v>575</v>
      </c>
      <c r="S132" s="54" t="s">
        <v>209</v>
      </c>
      <c r="T132" s="43">
        <f t="shared" ref="T132:T167" si="37">IF(L132="A",6160,IF(L132="B",4180,IF(L132="C",2970,0)))*P132</f>
        <v>83600</v>
      </c>
      <c r="U132" s="44">
        <f t="shared" ref="U132:U163" si="38">T132-V132</f>
        <v>8360</v>
      </c>
      <c r="V132" s="44">
        <f t="shared" ref="V132:V167" si="39">ROUNDDOWN(IF(L132="A",6160,IF(L132="B",4180,IF(L132="C",2970,0)))*P132*M132*IF(F132="직무법정",0.5,IF(F132="외국어과정",0.5,0.9)),0)</f>
        <v>75240</v>
      </c>
      <c r="W132" s="45">
        <f t="shared" ref="W132:W163" si="40">T132-X132</f>
        <v>16720</v>
      </c>
      <c r="X132" s="45">
        <f t="shared" ref="X132:X167" si="41">ROUNDDOWN(IF(L132="A",6160,IF(L132="B",4180,IF(L132="C",2970,0)))*P132*M132*IF(F132="직무법정",0.4,IF(F132="외국어과정",0.4,0.8)),0)</f>
        <v>66880</v>
      </c>
      <c r="Y132" s="46">
        <f t="shared" ref="Y132:Y163" si="42">T132-Z132</f>
        <v>50160</v>
      </c>
      <c r="Z132" s="46">
        <f t="shared" ref="Z132:Z167" si="43">ROUNDDOWN(IF(L132="A",6160,IF(L132="B",4180,IF(L132="C",2970,0)))*P132*M132*IF(F132="직무법정",0.2,IF(F132="외국어과정",0.2,0.4)),0)</f>
        <v>33440</v>
      </c>
      <c r="AA132" s="56" t="s">
        <v>588</v>
      </c>
      <c r="AB132" s="56" t="s">
        <v>589</v>
      </c>
      <c r="AC132" s="56" t="s">
        <v>590</v>
      </c>
      <c r="AD132" s="56" t="s">
        <v>591</v>
      </c>
      <c r="AE132" s="54" t="s">
        <v>425</v>
      </c>
      <c r="AF132" s="54" t="s">
        <v>322</v>
      </c>
      <c r="AG132" s="17" t="str">
        <f t="shared" ref="AG132:AG163" si="44">LEFT(AF132,6)</f>
        <v>070102</v>
      </c>
      <c r="AH132" s="54" t="s">
        <v>318</v>
      </c>
      <c r="AI132" s="54" t="s">
        <v>274</v>
      </c>
      <c r="AK132" s="52"/>
      <c r="AL132" s="53"/>
      <c r="BL132" s="112">
        <v>500</v>
      </c>
      <c r="BM132" s="42">
        <f t="shared" ref="BM132:BM163" si="45">BL132/500</f>
        <v>1</v>
      </c>
      <c r="BN132" s="42" t="s">
        <v>2254</v>
      </c>
    </row>
    <row r="133" spans="1:66" s="42" customFormat="1" ht="33" customHeight="1" x14ac:dyDescent="0.2">
      <c r="A133" s="48">
        <v>130</v>
      </c>
      <c r="B133" s="28" t="s">
        <v>211</v>
      </c>
      <c r="C133" s="55" t="s">
        <v>223</v>
      </c>
      <c r="D133" s="55" t="s">
        <v>437</v>
      </c>
      <c r="E133" s="55" t="s">
        <v>184</v>
      </c>
      <c r="F133" s="20" t="str">
        <f t="shared" si="36"/>
        <v>NCS과정</v>
      </c>
      <c r="G133" s="54" t="s">
        <v>286</v>
      </c>
      <c r="H133" s="21"/>
      <c r="I133" s="20" t="s">
        <v>1913</v>
      </c>
      <c r="J133" s="21" t="s">
        <v>2192</v>
      </c>
      <c r="K133" s="71" t="s">
        <v>501</v>
      </c>
      <c r="L133" s="54" t="s">
        <v>191</v>
      </c>
      <c r="M133" s="17">
        <f>VLOOKUP(AG133,'조정계수 2025.02.01'!A:C,3,0)</f>
        <v>0.9</v>
      </c>
      <c r="N133" s="50">
        <v>20</v>
      </c>
      <c r="O133" s="50">
        <v>1</v>
      </c>
      <c r="P133" s="50">
        <v>21</v>
      </c>
      <c r="Q133" s="51">
        <v>40</v>
      </c>
      <c r="R133" s="51" t="s">
        <v>575</v>
      </c>
      <c r="S133" s="54" t="s">
        <v>209</v>
      </c>
      <c r="T133" s="43">
        <f t="shared" si="37"/>
        <v>87780</v>
      </c>
      <c r="U133" s="44">
        <f t="shared" si="38"/>
        <v>16679</v>
      </c>
      <c r="V133" s="44">
        <f t="shared" si="39"/>
        <v>71101</v>
      </c>
      <c r="W133" s="45">
        <f t="shared" si="40"/>
        <v>24579</v>
      </c>
      <c r="X133" s="45">
        <f t="shared" si="41"/>
        <v>63201</v>
      </c>
      <c r="Y133" s="46">
        <f t="shared" si="42"/>
        <v>56180</v>
      </c>
      <c r="Z133" s="46">
        <f t="shared" si="43"/>
        <v>31600</v>
      </c>
      <c r="AA133" s="56" t="s">
        <v>596</v>
      </c>
      <c r="AB133" s="56" t="s">
        <v>581</v>
      </c>
      <c r="AC133" s="56" t="s">
        <v>597</v>
      </c>
      <c r="AD133" s="56" t="s">
        <v>598</v>
      </c>
      <c r="AE133" s="54" t="s">
        <v>425</v>
      </c>
      <c r="AF133" s="54" t="s">
        <v>243</v>
      </c>
      <c r="AG133" s="17" t="str">
        <f t="shared" si="44"/>
        <v>100301</v>
      </c>
      <c r="AH133" s="54" t="s">
        <v>251</v>
      </c>
      <c r="AI133" s="54" t="s">
        <v>274</v>
      </c>
      <c r="AK133" s="52"/>
      <c r="AL133" s="53"/>
      <c r="BL133" s="112">
        <v>2000</v>
      </c>
      <c r="BM133" s="42">
        <f t="shared" si="45"/>
        <v>4</v>
      </c>
      <c r="BN133" s="42" t="s">
        <v>2255</v>
      </c>
    </row>
    <row r="134" spans="1:66" s="42" customFormat="1" ht="33" customHeight="1" x14ac:dyDescent="0.2">
      <c r="A134" s="48">
        <v>131</v>
      </c>
      <c r="B134" s="28" t="s">
        <v>211</v>
      </c>
      <c r="C134" s="55" t="s">
        <v>223</v>
      </c>
      <c r="D134" s="55" t="s">
        <v>441</v>
      </c>
      <c r="E134" s="55" t="s">
        <v>574</v>
      </c>
      <c r="F134" s="20" t="str">
        <f t="shared" si="36"/>
        <v>NCS과정</v>
      </c>
      <c r="G134" s="54" t="s">
        <v>286</v>
      </c>
      <c r="H134" s="21"/>
      <c r="I134" s="20" t="s">
        <v>561</v>
      </c>
      <c r="J134" s="21" t="s">
        <v>2193</v>
      </c>
      <c r="K134" s="71" t="s">
        <v>314</v>
      </c>
      <c r="L134" s="54" t="s">
        <v>191</v>
      </c>
      <c r="M134" s="17">
        <v>1</v>
      </c>
      <c r="N134" s="50">
        <v>19</v>
      </c>
      <c r="O134" s="50">
        <v>1</v>
      </c>
      <c r="P134" s="50">
        <v>20</v>
      </c>
      <c r="Q134" s="51">
        <v>40</v>
      </c>
      <c r="R134" s="51" t="s">
        <v>575</v>
      </c>
      <c r="S134" s="54" t="s">
        <v>209</v>
      </c>
      <c r="T134" s="43">
        <f t="shared" si="37"/>
        <v>83600</v>
      </c>
      <c r="U134" s="44">
        <f t="shared" si="38"/>
        <v>8360</v>
      </c>
      <c r="V134" s="44">
        <f t="shared" si="39"/>
        <v>75240</v>
      </c>
      <c r="W134" s="45">
        <f t="shared" si="40"/>
        <v>16720</v>
      </c>
      <c r="X134" s="45">
        <f t="shared" si="41"/>
        <v>66880</v>
      </c>
      <c r="Y134" s="46">
        <f t="shared" si="42"/>
        <v>50160</v>
      </c>
      <c r="Z134" s="46">
        <f t="shared" si="43"/>
        <v>33440</v>
      </c>
      <c r="AA134" s="56" t="s">
        <v>599</v>
      </c>
      <c r="AB134" s="56" t="s">
        <v>600</v>
      </c>
      <c r="AC134" s="56" t="s">
        <v>601</v>
      </c>
      <c r="AD134" s="56" t="s">
        <v>602</v>
      </c>
      <c r="AE134" s="54" t="s">
        <v>425</v>
      </c>
      <c r="AF134" s="54" t="s">
        <v>378</v>
      </c>
      <c r="AG134" s="17" t="str">
        <f t="shared" si="44"/>
        <v>040202</v>
      </c>
      <c r="AH134" s="54" t="s">
        <v>120</v>
      </c>
      <c r="AI134" s="54" t="s">
        <v>274</v>
      </c>
      <c r="AK134" s="52"/>
      <c r="AL134" s="53"/>
      <c r="BL134" s="112">
        <v>500</v>
      </c>
      <c r="BM134" s="42">
        <f t="shared" si="45"/>
        <v>1</v>
      </c>
      <c r="BN134" s="42" t="s">
        <v>2256</v>
      </c>
    </row>
    <row r="135" spans="1:66" s="42" customFormat="1" ht="33" customHeight="1" x14ac:dyDescent="0.2">
      <c r="A135" s="48">
        <v>132</v>
      </c>
      <c r="B135" s="28" t="s">
        <v>211</v>
      </c>
      <c r="C135" s="55" t="s">
        <v>223</v>
      </c>
      <c r="D135" s="55" t="s">
        <v>437</v>
      </c>
      <c r="E135" s="55" t="s">
        <v>184</v>
      </c>
      <c r="F135" s="20" t="str">
        <f t="shared" si="36"/>
        <v>NCS과정</v>
      </c>
      <c r="G135" s="54" t="s">
        <v>286</v>
      </c>
      <c r="H135" s="21"/>
      <c r="I135" s="20" t="s">
        <v>564</v>
      </c>
      <c r="J135" s="21" t="s">
        <v>1911</v>
      </c>
      <c r="K135" s="72" t="s">
        <v>618</v>
      </c>
      <c r="L135" s="54" t="s">
        <v>191</v>
      </c>
      <c r="M135" s="17">
        <v>1</v>
      </c>
      <c r="N135" s="50">
        <v>20</v>
      </c>
      <c r="O135" s="50">
        <v>1</v>
      </c>
      <c r="P135" s="50">
        <v>21</v>
      </c>
      <c r="Q135" s="51">
        <v>40</v>
      </c>
      <c r="R135" s="51" t="s">
        <v>575</v>
      </c>
      <c r="S135" s="54" t="s">
        <v>209</v>
      </c>
      <c r="T135" s="43">
        <f t="shared" si="37"/>
        <v>87780</v>
      </c>
      <c r="U135" s="44">
        <f t="shared" si="38"/>
        <v>8778</v>
      </c>
      <c r="V135" s="44">
        <f t="shared" si="39"/>
        <v>79002</v>
      </c>
      <c r="W135" s="45">
        <f t="shared" si="40"/>
        <v>17556</v>
      </c>
      <c r="X135" s="45">
        <f t="shared" si="41"/>
        <v>70224</v>
      </c>
      <c r="Y135" s="46">
        <f t="shared" si="42"/>
        <v>52668</v>
      </c>
      <c r="Z135" s="46">
        <f t="shared" si="43"/>
        <v>35112</v>
      </c>
      <c r="AA135" s="56" t="s">
        <v>603</v>
      </c>
      <c r="AB135" s="56" t="s">
        <v>604</v>
      </c>
      <c r="AC135" s="56" t="s">
        <v>605</v>
      </c>
      <c r="AD135" s="56" t="s">
        <v>606</v>
      </c>
      <c r="AE135" s="54" t="s">
        <v>425</v>
      </c>
      <c r="AF135" s="54" t="s">
        <v>320</v>
      </c>
      <c r="AG135" s="17" t="str">
        <f t="shared" si="44"/>
        <v>080302</v>
      </c>
      <c r="AH135" s="54" t="s">
        <v>244</v>
      </c>
      <c r="AI135" s="54" t="s">
        <v>274</v>
      </c>
      <c r="AK135" s="52"/>
      <c r="AL135" s="53"/>
      <c r="BL135" s="112">
        <v>1500</v>
      </c>
      <c r="BM135" s="42">
        <f t="shared" si="45"/>
        <v>3</v>
      </c>
      <c r="BN135" s="42" t="s">
        <v>2257</v>
      </c>
    </row>
    <row r="136" spans="1:66" s="42" customFormat="1" ht="33" customHeight="1" x14ac:dyDescent="0.2">
      <c r="A136" s="48">
        <v>133</v>
      </c>
      <c r="B136" s="28" t="s">
        <v>211</v>
      </c>
      <c r="C136" s="55" t="s">
        <v>208</v>
      </c>
      <c r="D136" s="55" t="s">
        <v>201</v>
      </c>
      <c r="E136" s="55" t="s">
        <v>440</v>
      </c>
      <c r="F136" s="20" t="str">
        <f t="shared" si="36"/>
        <v>NCS과정</v>
      </c>
      <c r="G136" s="54" t="s">
        <v>286</v>
      </c>
      <c r="H136" s="21"/>
      <c r="I136" s="20" t="s">
        <v>558</v>
      </c>
      <c r="J136" s="21" t="s">
        <v>1910</v>
      </c>
      <c r="K136" s="71" t="s">
        <v>374</v>
      </c>
      <c r="L136" s="54" t="s">
        <v>191</v>
      </c>
      <c r="M136" s="17">
        <f>VLOOKUP(AG136,'조정계수 2025.02.01'!A:C,3,0)</f>
        <v>0.8</v>
      </c>
      <c r="N136" s="50">
        <v>19</v>
      </c>
      <c r="O136" s="50">
        <v>1</v>
      </c>
      <c r="P136" s="50">
        <v>20</v>
      </c>
      <c r="Q136" s="51">
        <v>40</v>
      </c>
      <c r="R136" s="51" t="s">
        <v>575</v>
      </c>
      <c r="S136" s="54" t="s">
        <v>209</v>
      </c>
      <c r="T136" s="43">
        <f t="shared" si="37"/>
        <v>83600</v>
      </c>
      <c r="U136" s="44">
        <f t="shared" si="38"/>
        <v>23408</v>
      </c>
      <c r="V136" s="44">
        <f t="shared" si="39"/>
        <v>60192</v>
      </c>
      <c r="W136" s="45">
        <f t="shared" si="40"/>
        <v>30096</v>
      </c>
      <c r="X136" s="45">
        <f t="shared" si="41"/>
        <v>53504</v>
      </c>
      <c r="Y136" s="46">
        <f t="shared" si="42"/>
        <v>56848</v>
      </c>
      <c r="Z136" s="46">
        <f t="shared" si="43"/>
        <v>26752</v>
      </c>
      <c r="AA136" s="56" t="s">
        <v>607</v>
      </c>
      <c r="AB136" s="56" t="s">
        <v>608</v>
      </c>
      <c r="AC136" s="56" t="s">
        <v>609</v>
      </c>
      <c r="AD136" s="56" t="s">
        <v>610</v>
      </c>
      <c r="AE136" s="54" t="s">
        <v>425</v>
      </c>
      <c r="AF136" s="54" t="s">
        <v>255</v>
      </c>
      <c r="AG136" s="17" t="str">
        <f t="shared" si="44"/>
        <v>040301</v>
      </c>
      <c r="AH136" s="54" t="s">
        <v>252</v>
      </c>
      <c r="AI136" s="54" t="s">
        <v>274</v>
      </c>
      <c r="AK136" s="52"/>
      <c r="AL136" s="53"/>
      <c r="BL136" s="112">
        <v>2000</v>
      </c>
      <c r="BM136" s="42">
        <f t="shared" si="45"/>
        <v>4</v>
      </c>
      <c r="BN136" s="42" t="s">
        <v>2258</v>
      </c>
    </row>
    <row r="137" spans="1:66" ht="33" customHeight="1" x14ac:dyDescent="0.3">
      <c r="A137" s="48">
        <v>134</v>
      </c>
      <c r="B137" s="28" t="s">
        <v>211</v>
      </c>
      <c r="C137" s="20" t="s">
        <v>224</v>
      </c>
      <c r="D137" s="22" t="s">
        <v>449</v>
      </c>
      <c r="E137" s="6" t="s">
        <v>213</v>
      </c>
      <c r="F137" s="20" t="str">
        <f t="shared" si="36"/>
        <v>일반직무</v>
      </c>
      <c r="G137" s="8" t="s">
        <v>358</v>
      </c>
      <c r="H137" s="17"/>
      <c r="I137" s="8" t="s">
        <v>504</v>
      </c>
      <c r="J137" s="22" t="s">
        <v>2386</v>
      </c>
      <c r="K137" s="47" t="s">
        <v>299</v>
      </c>
      <c r="L137" s="8" t="s">
        <v>197</v>
      </c>
      <c r="M137" s="17">
        <f>VLOOKUP(AG137,'조정계수 2025.02.01'!A:C,3,0)</f>
        <v>0.7</v>
      </c>
      <c r="N137" s="16">
        <v>36</v>
      </c>
      <c r="O137" s="16">
        <v>1</v>
      </c>
      <c r="P137" s="8">
        <v>37</v>
      </c>
      <c r="Q137" s="21">
        <v>60</v>
      </c>
      <c r="R137" s="21" t="s">
        <v>199</v>
      </c>
      <c r="S137" s="8" t="s">
        <v>209</v>
      </c>
      <c r="T137" s="43">
        <f t="shared" si="37"/>
        <v>109890</v>
      </c>
      <c r="U137" s="44">
        <f t="shared" si="38"/>
        <v>40660</v>
      </c>
      <c r="V137" s="44">
        <f t="shared" si="39"/>
        <v>69230</v>
      </c>
      <c r="W137" s="45">
        <f t="shared" si="40"/>
        <v>48352</v>
      </c>
      <c r="X137" s="45">
        <f t="shared" si="41"/>
        <v>61538</v>
      </c>
      <c r="Y137" s="46">
        <f t="shared" si="42"/>
        <v>79121</v>
      </c>
      <c r="Z137" s="46">
        <f t="shared" si="43"/>
        <v>30769</v>
      </c>
      <c r="AA137" s="26" t="s">
        <v>47</v>
      </c>
      <c r="AB137" s="26" t="s">
        <v>100</v>
      </c>
      <c r="AC137" s="26" t="s">
        <v>303</v>
      </c>
      <c r="AD137" s="26" t="s">
        <v>151</v>
      </c>
      <c r="AE137" s="8" t="s">
        <v>426</v>
      </c>
      <c r="AF137" s="8" t="s">
        <v>257</v>
      </c>
      <c r="AG137" s="17" t="str">
        <f t="shared" si="44"/>
        <v>020203</v>
      </c>
      <c r="AH137" s="8" t="s">
        <v>500</v>
      </c>
      <c r="AI137" s="8" t="s">
        <v>361</v>
      </c>
      <c r="BL137" s="112">
        <v>2000</v>
      </c>
      <c r="BM137" s="42">
        <f t="shared" si="45"/>
        <v>4</v>
      </c>
      <c r="BN137" s="19" t="s">
        <v>2387</v>
      </c>
    </row>
    <row r="138" spans="1:66" ht="33" customHeight="1" x14ac:dyDescent="0.25">
      <c r="A138" s="48">
        <v>135</v>
      </c>
      <c r="B138" s="28" t="s">
        <v>211</v>
      </c>
      <c r="C138" s="6" t="s">
        <v>223</v>
      </c>
      <c r="D138" s="6" t="s">
        <v>437</v>
      </c>
      <c r="E138" s="6" t="s">
        <v>275</v>
      </c>
      <c r="F138" s="79" t="str">
        <f t="shared" si="36"/>
        <v>직무법정</v>
      </c>
      <c r="G138" s="8" t="s">
        <v>358</v>
      </c>
      <c r="H138" s="17"/>
      <c r="I138" s="8" t="s">
        <v>506</v>
      </c>
      <c r="J138" s="22" t="s">
        <v>2390</v>
      </c>
      <c r="K138" s="47" t="s">
        <v>2389</v>
      </c>
      <c r="L138" s="8" t="s">
        <v>197</v>
      </c>
      <c r="M138" s="17">
        <v>1</v>
      </c>
      <c r="N138" s="16">
        <v>24</v>
      </c>
      <c r="O138" s="16">
        <v>1</v>
      </c>
      <c r="P138" s="8">
        <v>25</v>
      </c>
      <c r="Q138" s="21">
        <v>60</v>
      </c>
      <c r="R138" s="21" t="s">
        <v>199</v>
      </c>
      <c r="S138" s="8" t="s">
        <v>209</v>
      </c>
      <c r="T138" s="43">
        <f t="shared" si="37"/>
        <v>74250</v>
      </c>
      <c r="U138" s="44">
        <f t="shared" si="38"/>
        <v>37125</v>
      </c>
      <c r="V138" s="44">
        <f t="shared" si="39"/>
        <v>37125</v>
      </c>
      <c r="W138" s="45">
        <f t="shared" si="40"/>
        <v>44550</v>
      </c>
      <c r="X138" s="45">
        <f t="shared" si="41"/>
        <v>29700</v>
      </c>
      <c r="Y138" s="46">
        <f t="shared" si="42"/>
        <v>59400</v>
      </c>
      <c r="Z138" s="46">
        <f t="shared" si="43"/>
        <v>14850</v>
      </c>
      <c r="AA138" s="23" t="s">
        <v>50</v>
      </c>
      <c r="AB138" s="23" t="s">
        <v>166</v>
      </c>
      <c r="AC138" s="23" t="s">
        <v>13</v>
      </c>
      <c r="AD138" s="23" t="s">
        <v>21</v>
      </c>
      <c r="AE138" s="8" t="s">
        <v>426</v>
      </c>
      <c r="AF138" s="8" t="s">
        <v>232</v>
      </c>
      <c r="AG138" s="17" t="str">
        <f t="shared" si="44"/>
        <v>020103</v>
      </c>
      <c r="AH138" s="8" t="s">
        <v>360</v>
      </c>
      <c r="AI138" s="8" t="s">
        <v>361</v>
      </c>
      <c r="BK138" s="19" t="s">
        <v>221</v>
      </c>
      <c r="BL138" s="112">
        <v>3000</v>
      </c>
      <c r="BM138" s="42">
        <f t="shared" si="45"/>
        <v>6</v>
      </c>
      <c r="BN138" s="19" t="s">
        <v>2391</v>
      </c>
    </row>
    <row r="139" spans="1:66" ht="33" customHeight="1" x14ac:dyDescent="0.25">
      <c r="A139" s="48">
        <v>136</v>
      </c>
      <c r="B139" s="28" t="s">
        <v>211</v>
      </c>
      <c r="C139" s="6" t="s">
        <v>223</v>
      </c>
      <c r="D139" s="6" t="s">
        <v>437</v>
      </c>
      <c r="E139" s="6" t="s">
        <v>275</v>
      </c>
      <c r="F139" s="79" t="str">
        <f t="shared" si="36"/>
        <v>직무법정</v>
      </c>
      <c r="G139" s="8" t="s">
        <v>358</v>
      </c>
      <c r="H139" s="17"/>
      <c r="I139" s="8" t="s">
        <v>521</v>
      </c>
      <c r="J139" s="22" t="s">
        <v>2392</v>
      </c>
      <c r="K139" s="47" t="s">
        <v>298</v>
      </c>
      <c r="L139" s="8" t="s">
        <v>197</v>
      </c>
      <c r="M139" s="17">
        <v>1</v>
      </c>
      <c r="N139" s="16">
        <v>16</v>
      </c>
      <c r="O139" s="16">
        <v>1</v>
      </c>
      <c r="P139" s="8">
        <v>17</v>
      </c>
      <c r="Q139" s="21">
        <v>40</v>
      </c>
      <c r="R139" s="21" t="s">
        <v>199</v>
      </c>
      <c r="S139" s="8" t="s">
        <v>209</v>
      </c>
      <c r="T139" s="43">
        <f t="shared" si="37"/>
        <v>50490</v>
      </c>
      <c r="U139" s="44">
        <f t="shared" si="38"/>
        <v>25245</v>
      </c>
      <c r="V139" s="44">
        <f t="shared" si="39"/>
        <v>25245</v>
      </c>
      <c r="W139" s="45">
        <f t="shared" si="40"/>
        <v>30294</v>
      </c>
      <c r="X139" s="45">
        <f t="shared" si="41"/>
        <v>20196</v>
      </c>
      <c r="Y139" s="46">
        <f t="shared" si="42"/>
        <v>40392</v>
      </c>
      <c r="Z139" s="46">
        <f t="shared" si="43"/>
        <v>10098</v>
      </c>
      <c r="AA139" s="23" t="s">
        <v>48</v>
      </c>
      <c r="AB139" s="23" t="s">
        <v>63</v>
      </c>
      <c r="AC139" s="23" t="s">
        <v>16</v>
      </c>
      <c r="AD139" s="23" t="s">
        <v>294</v>
      </c>
      <c r="AE139" s="8" t="s">
        <v>426</v>
      </c>
      <c r="AF139" s="8" t="s">
        <v>232</v>
      </c>
      <c r="AG139" s="17" t="str">
        <f t="shared" si="44"/>
        <v>020103</v>
      </c>
      <c r="AH139" s="8" t="s">
        <v>360</v>
      </c>
      <c r="AI139" s="8" t="s">
        <v>361</v>
      </c>
      <c r="BK139" s="19" t="s">
        <v>221</v>
      </c>
      <c r="BL139" s="112">
        <v>3000</v>
      </c>
      <c r="BM139" s="42">
        <f t="shared" si="45"/>
        <v>6</v>
      </c>
      <c r="BN139" s="19" t="s">
        <v>2395</v>
      </c>
    </row>
    <row r="140" spans="1:66" ht="33" customHeight="1" x14ac:dyDescent="0.25">
      <c r="A140" s="48">
        <v>137</v>
      </c>
      <c r="B140" s="28" t="s">
        <v>211</v>
      </c>
      <c r="C140" s="6" t="s">
        <v>223</v>
      </c>
      <c r="D140" s="6" t="s">
        <v>437</v>
      </c>
      <c r="E140" s="6" t="s">
        <v>275</v>
      </c>
      <c r="F140" s="79" t="str">
        <f t="shared" si="36"/>
        <v>직무법정</v>
      </c>
      <c r="G140" s="8" t="s">
        <v>358</v>
      </c>
      <c r="H140" s="17"/>
      <c r="I140" s="8" t="s">
        <v>511</v>
      </c>
      <c r="J140" s="22" t="s">
        <v>1618</v>
      </c>
      <c r="K140" s="47" t="s">
        <v>383</v>
      </c>
      <c r="L140" s="8" t="s">
        <v>197</v>
      </c>
      <c r="M140" s="17">
        <v>1</v>
      </c>
      <c r="N140" s="16">
        <v>16</v>
      </c>
      <c r="O140" s="16">
        <v>1</v>
      </c>
      <c r="P140" s="8">
        <v>17</v>
      </c>
      <c r="Q140" s="21">
        <v>40</v>
      </c>
      <c r="R140" s="21" t="s">
        <v>199</v>
      </c>
      <c r="S140" s="8" t="s">
        <v>209</v>
      </c>
      <c r="T140" s="43">
        <f t="shared" si="37"/>
        <v>50490</v>
      </c>
      <c r="U140" s="44">
        <f t="shared" si="38"/>
        <v>25245</v>
      </c>
      <c r="V140" s="44">
        <f t="shared" si="39"/>
        <v>25245</v>
      </c>
      <c r="W140" s="45">
        <f t="shared" si="40"/>
        <v>30294</v>
      </c>
      <c r="X140" s="45">
        <f t="shared" si="41"/>
        <v>20196</v>
      </c>
      <c r="Y140" s="46">
        <f t="shared" si="42"/>
        <v>40392</v>
      </c>
      <c r="Z140" s="46">
        <f t="shared" si="43"/>
        <v>10098</v>
      </c>
      <c r="AA140" s="23" t="s">
        <v>301</v>
      </c>
      <c r="AB140" s="23" t="s">
        <v>18</v>
      </c>
      <c r="AC140" s="23" t="s">
        <v>39</v>
      </c>
      <c r="AD140" s="23" t="s">
        <v>74</v>
      </c>
      <c r="AE140" s="8" t="s">
        <v>426</v>
      </c>
      <c r="AF140" s="8" t="s">
        <v>232</v>
      </c>
      <c r="AG140" s="17" t="str">
        <f t="shared" si="44"/>
        <v>020103</v>
      </c>
      <c r="AH140" s="8" t="s">
        <v>360</v>
      </c>
      <c r="AI140" s="8" t="s">
        <v>361</v>
      </c>
      <c r="BK140" s="19" t="s">
        <v>221</v>
      </c>
      <c r="BL140" s="112">
        <v>3000</v>
      </c>
      <c r="BM140" s="42">
        <f t="shared" si="45"/>
        <v>6</v>
      </c>
      <c r="BN140" s="19" t="s">
        <v>2396</v>
      </c>
    </row>
    <row r="141" spans="1:66" ht="33" customHeight="1" x14ac:dyDescent="0.25">
      <c r="A141" s="48">
        <v>138</v>
      </c>
      <c r="B141" s="28" t="s">
        <v>211</v>
      </c>
      <c r="C141" s="6" t="s">
        <v>223</v>
      </c>
      <c r="D141" s="6" t="s">
        <v>441</v>
      </c>
      <c r="E141" s="6" t="s">
        <v>435</v>
      </c>
      <c r="F141" s="20" t="str">
        <f t="shared" si="36"/>
        <v>일반직무</v>
      </c>
      <c r="G141" s="8" t="s">
        <v>358</v>
      </c>
      <c r="H141" s="17"/>
      <c r="I141" s="8" t="s">
        <v>515</v>
      </c>
      <c r="J141" s="22" t="s">
        <v>2399</v>
      </c>
      <c r="K141" s="47" t="s">
        <v>237</v>
      </c>
      <c r="L141" s="8" t="s">
        <v>197</v>
      </c>
      <c r="M141" s="17">
        <f>VLOOKUP(AG141,'조정계수 2025.02.01'!A:C,3,0)</f>
        <v>0.8</v>
      </c>
      <c r="N141" s="16">
        <v>20</v>
      </c>
      <c r="O141" s="16">
        <v>1</v>
      </c>
      <c r="P141" s="8">
        <v>21</v>
      </c>
      <c r="Q141" s="21">
        <v>40</v>
      </c>
      <c r="R141" s="21" t="s">
        <v>199</v>
      </c>
      <c r="S141" s="8" t="s">
        <v>199</v>
      </c>
      <c r="T141" s="43">
        <f t="shared" si="37"/>
        <v>62370</v>
      </c>
      <c r="U141" s="44">
        <f t="shared" si="38"/>
        <v>17464</v>
      </c>
      <c r="V141" s="44">
        <f t="shared" si="39"/>
        <v>44906</v>
      </c>
      <c r="W141" s="45">
        <f t="shared" si="40"/>
        <v>22454</v>
      </c>
      <c r="X141" s="45">
        <f t="shared" si="41"/>
        <v>39916</v>
      </c>
      <c r="Y141" s="46">
        <f t="shared" si="42"/>
        <v>42412</v>
      </c>
      <c r="Z141" s="46">
        <f t="shared" si="43"/>
        <v>19958</v>
      </c>
      <c r="AA141" s="23" t="s">
        <v>42</v>
      </c>
      <c r="AB141" s="23" t="s">
        <v>2</v>
      </c>
      <c r="AC141" s="23" t="s">
        <v>23</v>
      </c>
      <c r="AD141" s="23" t="s">
        <v>0</v>
      </c>
      <c r="AE141" s="8" t="s">
        <v>426</v>
      </c>
      <c r="AF141" s="8" t="s">
        <v>325</v>
      </c>
      <c r="AG141" s="17" t="str">
        <f t="shared" si="44"/>
        <v>060101</v>
      </c>
      <c r="AH141" s="8" t="s">
        <v>518</v>
      </c>
      <c r="AI141" s="8" t="s">
        <v>361</v>
      </c>
      <c r="BK141" s="19" t="s">
        <v>221</v>
      </c>
      <c r="BL141" s="112">
        <v>1500</v>
      </c>
      <c r="BM141" s="42">
        <f t="shared" si="45"/>
        <v>3</v>
      </c>
      <c r="BN141" s="19" t="s">
        <v>2401</v>
      </c>
    </row>
    <row r="142" spans="1:66" ht="33" customHeight="1" x14ac:dyDescent="0.25">
      <c r="A142" s="48">
        <v>139</v>
      </c>
      <c r="B142" s="28" t="s">
        <v>211</v>
      </c>
      <c r="C142" s="6" t="s">
        <v>208</v>
      </c>
      <c r="D142" s="6" t="s">
        <v>201</v>
      </c>
      <c r="E142" s="6" t="s">
        <v>440</v>
      </c>
      <c r="F142" s="20" t="str">
        <f t="shared" si="36"/>
        <v>NCS과정</v>
      </c>
      <c r="G142" s="8" t="s">
        <v>358</v>
      </c>
      <c r="H142" s="17"/>
      <c r="I142" s="8" t="s">
        <v>522</v>
      </c>
      <c r="J142" s="22" t="s">
        <v>2259</v>
      </c>
      <c r="K142" s="47" t="s">
        <v>329</v>
      </c>
      <c r="L142" s="8" t="s">
        <v>191</v>
      </c>
      <c r="M142" s="17">
        <f>VLOOKUP(AG142,'조정계수 2025.02.01'!A:C,3,0)</f>
        <v>0.8</v>
      </c>
      <c r="N142" s="16">
        <v>24</v>
      </c>
      <c r="O142" s="16">
        <v>1</v>
      </c>
      <c r="P142" s="8">
        <v>25</v>
      </c>
      <c r="Q142" s="21">
        <v>40</v>
      </c>
      <c r="R142" s="21" t="s">
        <v>199</v>
      </c>
      <c r="S142" s="8" t="s">
        <v>209</v>
      </c>
      <c r="T142" s="43">
        <f t="shared" si="37"/>
        <v>104500</v>
      </c>
      <c r="U142" s="44">
        <f t="shared" si="38"/>
        <v>29260</v>
      </c>
      <c r="V142" s="44">
        <f t="shared" si="39"/>
        <v>75240</v>
      </c>
      <c r="W142" s="45">
        <f t="shared" si="40"/>
        <v>37620</v>
      </c>
      <c r="X142" s="45">
        <f t="shared" si="41"/>
        <v>66880</v>
      </c>
      <c r="Y142" s="46">
        <f t="shared" si="42"/>
        <v>71060</v>
      </c>
      <c r="Z142" s="46">
        <f t="shared" si="43"/>
        <v>33440</v>
      </c>
      <c r="AA142" s="23" t="s">
        <v>58</v>
      </c>
      <c r="AB142" s="23" t="s">
        <v>153</v>
      </c>
      <c r="AC142" s="23" t="s">
        <v>41</v>
      </c>
      <c r="AD142" s="23" t="s">
        <v>5</v>
      </c>
      <c r="AE142" s="8" t="s">
        <v>425</v>
      </c>
      <c r="AF142" s="8" t="s">
        <v>245</v>
      </c>
      <c r="AG142" s="17" t="str">
        <f t="shared" si="44"/>
        <v>040301</v>
      </c>
      <c r="AH142" s="8" t="s">
        <v>252</v>
      </c>
      <c r="AI142" s="8" t="s">
        <v>361</v>
      </c>
      <c r="BK142" s="19" t="s">
        <v>221</v>
      </c>
      <c r="BL142" s="112">
        <v>2500</v>
      </c>
      <c r="BM142" s="42">
        <f t="shared" si="45"/>
        <v>5</v>
      </c>
      <c r="BN142" s="42" t="s">
        <v>2261</v>
      </c>
    </row>
    <row r="143" spans="1:66" ht="33" customHeight="1" x14ac:dyDescent="0.25">
      <c r="A143" s="48">
        <v>140</v>
      </c>
      <c r="B143" s="28" t="s">
        <v>211</v>
      </c>
      <c r="C143" s="6" t="s">
        <v>208</v>
      </c>
      <c r="D143" s="6" t="s">
        <v>418</v>
      </c>
      <c r="E143" s="6" t="s">
        <v>202</v>
      </c>
      <c r="F143" s="20" t="str">
        <f t="shared" si="36"/>
        <v>일반직무</v>
      </c>
      <c r="G143" s="8" t="s">
        <v>358</v>
      </c>
      <c r="H143" s="17"/>
      <c r="I143" s="8" t="s">
        <v>516</v>
      </c>
      <c r="J143" s="22" t="s">
        <v>2262</v>
      </c>
      <c r="K143" s="47" t="s">
        <v>295</v>
      </c>
      <c r="L143" s="8" t="s">
        <v>191</v>
      </c>
      <c r="M143" s="17">
        <v>1</v>
      </c>
      <c r="N143" s="16">
        <v>30</v>
      </c>
      <c r="O143" s="16">
        <v>1</v>
      </c>
      <c r="P143" s="8">
        <v>31</v>
      </c>
      <c r="Q143" s="21">
        <v>40</v>
      </c>
      <c r="R143" s="21" t="s">
        <v>199</v>
      </c>
      <c r="S143" s="8" t="s">
        <v>209</v>
      </c>
      <c r="T143" s="43">
        <f t="shared" si="37"/>
        <v>129580</v>
      </c>
      <c r="U143" s="44">
        <f t="shared" si="38"/>
        <v>12958</v>
      </c>
      <c r="V143" s="44">
        <f t="shared" si="39"/>
        <v>116622</v>
      </c>
      <c r="W143" s="45">
        <f t="shared" si="40"/>
        <v>25916</v>
      </c>
      <c r="X143" s="45">
        <f t="shared" si="41"/>
        <v>103664</v>
      </c>
      <c r="Y143" s="46">
        <f t="shared" si="42"/>
        <v>77748</v>
      </c>
      <c r="Z143" s="46">
        <f t="shared" si="43"/>
        <v>51832</v>
      </c>
      <c r="AA143" s="23" t="s">
        <v>14</v>
      </c>
      <c r="AB143" s="23" t="s">
        <v>51</v>
      </c>
      <c r="AC143" s="23" t="s">
        <v>46</v>
      </c>
      <c r="AD143" s="23" t="s">
        <v>290</v>
      </c>
      <c r="AE143" s="8" t="s">
        <v>426</v>
      </c>
      <c r="AF143" s="8" t="s">
        <v>316</v>
      </c>
      <c r="AG143" s="17" t="str">
        <f t="shared" si="44"/>
        <v>200110</v>
      </c>
      <c r="AH143" s="8" t="s">
        <v>333</v>
      </c>
      <c r="AI143" s="8" t="s">
        <v>361</v>
      </c>
      <c r="BK143" s="19" t="s">
        <v>221</v>
      </c>
      <c r="BL143" s="112">
        <v>500</v>
      </c>
      <c r="BM143" s="42">
        <f t="shared" si="45"/>
        <v>1</v>
      </c>
      <c r="BN143" s="42" t="s">
        <v>2265</v>
      </c>
    </row>
    <row r="144" spans="1:66" ht="33" customHeight="1" x14ac:dyDescent="0.25">
      <c r="A144" s="48">
        <v>141</v>
      </c>
      <c r="B144" s="28" t="s">
        <v>211</v>
      </c>
      <c r="C144" s="6" t="s">
        <v>208</v>
      </c>
      <c r="D144" s="6" t="s">
        <v>201</v>
      </c>
      <c r="E144" s="6" t="s">
        <v>440</v>
      </c>
      <c r="F144" s="20" t="str">
        <f t="shared" si="36"/>
        <v>일반직무</v>
      </c>
      <c r="G144" s="8" t="s">
        <v>358</v>
      </c>
      <c r="H144" s="17"/>
      <c r="I144" s="8" t="s">
        <v>498</v>
      </c>
      <c r="J144" s="22" t="s">
        <v>1617</v>
      </c>
      <c r="K144" s="47" t="s">
        <v>315</v>
      </c>
      <c r="L144" s="8" t="s">
        <v>191</v>
      </c>
      <c r="M144" s="17">
        <f>VLOOKUP(AG144,'조정계수 2025.02.01'!A:C,3,0)</f>
        <v>0.8</v>
      </c>
      <c r="N144" s="16">
        <v>29</v>
      </c>
      <c r="O144" s="16">
        <v>1</v>
      </c>
      <c r="P144" s="8">
        <v>30</v>
      </c>
      <c r="Q144" s="21">
        <v>40</v>
      </c>
      <c r="R144" s="21" t="s">
        <v>199</v>
      </c>
      <c r="S144" s="8" t="s">
        <v>209</v>
      </c>
      <c r="T144" s="43">
        <f t="shared" si="37"/>
        <v>125400</v>
      </c>
      <c r="U144" s="44">
        <f t="shared" si="38"/>
        <v>35112</v>
      </c>
      <c r="V144" s="44">
        <f t="shared" si="39"/>
        <v>90288</v>
      </c>
      <c r="W144" s="45">
        <f t="shared" si="40"/>
        <v>45144</v>
      </c>
      <c r="X144" s="45">
        <f t="shared" si="41"/>
        <v>80256</v>
      </c>
      <c r="Y144" s="46">
        <f t="shared" si="42"/>
        <v>85272</v>
      </c>
      <c r="Z144" s="46">
        <f t="shared" si="43"/>
        <v>40128</v>
      </c>
      <c r="AA144" s="23" t="s">
        <v>25</v>
      </c>
      <c r="AB144" s="23" t="s">
        <v>55</v>
      </c>
      <c r="AC144" s="23" t="s">
        <v>302</v>
      </c>
      <c r="AD144" s="23" t="s">
        <v>297</v>
      </c>
      <c r="AE144" s="8" t="s">
        <v>426</v>
      </c>
      <c r="AF144" s="8" t="s">
        <v>245</v>
      </c>
      <c r="AG144" s="17" t="str">
        <f t="shared" si="44"/>
        <v>040301</v>
      </c>
      <c r="AH144" s="8" t="s">
        <v>326</v>
      </c>
      <c r="AI144" s="8" t="s">
        <v>361</v>
      </c>
      <c r="BK144" s="19" t="s">
        <v>221</v>
      </c>
      <c r="BL144" s="112">
        <v>2500</v>
      </c>
      <c r="BM144" s="42">
        <f t="shared" si="45"/>
        <v>5</v>
      </c>
      <c r="BN144" s="42" t="s">
        <v>2266</v>
      </c>
    </row>
    <row r="145" spans="1:66" ht="33" customHeight="1" x14ac:dyDescent="0.25">
      <c r="A145" s="48">
        <v>142</v>
      </c>
      <c r="B145" s="28" t="s">
        <v>211</v>
      </c>
      <c r="C145" s="5" t="s">
        <v>223</v>
      </c>
      <c r="D145" s="5" t="s">
        <v>201</v>
      </c>
      <c r="E145" s="5" t="s">
        <v>440</v>
      </c>
      <c r="F145" s="20" t="str">
        <f t="shared" si="36"/>
        <v>NCS과정</v>
      </c>
      <c r="G145" s="8" t="s">
        <v>364</v>
      </c>
      <c r="H145" s="17"/>
      <c r="I145" s="8" t="s">
        <v>499</v>
      </c>
      <c r="J145" s="24" t="s">
        <v>2194</v>
      </c>
      <c r="K145" s="47" t="s">
        <v>239</v>
      </c>
      <c r="L145" s="8" t="s">
        <v>191</v>
      </c>
      <c r="M145" s="17">
        <f>VLOOKUP(AG145,'조정계수 2025.02.01'!A:C,3,0)</f>
        <v>0.8</v>
      </c>
      <c r="N145" s="16">
        <v>30</v>
      </c>
      <c r="O145" s="16">
        <v>1</v>
      </c>
      <c r="P145" s="8">
        <v>31</v>
      </c>
      <c r="Q145" s="8">
        <v>40</v>
      </c>
      <c r="R145" s="21" t="s">
        <v>199</v>
      </c>
      <c r="S145" s="8" t="s">
        <v>209</v>
      </c>
      <c r="T145" s="43">
        <f t="shared" si="37"/>
        <v>129580</v>
      </c>
      <c r="U145" s="44">
        <f t="shared" si="38"/>
        <v>36283</v>
      </c>
      <c r="V145" s="44">
        <f t="shared" si="39"/>
        <v>93297</v>
      </c>
      <c r="W145" s="45">
        <f t="shared" si="40"/>
        <v>46649</v>
      </c>
      <c r="X145" s="45">
        <f t="shared" si="41"/>
        <v>82931</v>
      </c>
      <c r="Y145" s="46">
        <f t="shared" si="42"/>
        <v>88115</v>
      </c>
      <c r="Z145" s="46">
        <f t="shared" si="43"/>
        <v>41465</v>
      </c>
      <c r="AA145" s="25" t="s">
        <v>118</v>
      </c>
      <c r="AB145" s="25" t="s">
        <v>101</v>
      </c>
      <c r="AC145" s="25" t="s">
        <v>11</v>
      </c>
      <c r="AD145" s="25" t="s">
        <v>149</v>
      </c>
      <c r="AE145" s="8" t="s">
        <v>425</v>
      </c>
      <c r="AF145" s="8" t="s">
        <v>245</v>
      </c>
      <c r="AG145" s="17" t="str">
        <f t="shared" si="44"/>
        <v>040301</v>
      </c>
      <c r="AH145" s="8" t="s">
        <v>252</v>
      </c>
      <c r="AI145" s="8" t="s">
        <v>366</v>
      </c>
      <c r="BK145" s="19" t="s">
        <v>221</v>
      </c>
      <c r="BL145" s="112">
        <v>3000</v>
      </c>
      <c r="BM145" s="42">
        <f t="shared" si="45"/>
        <v>6</v>
      </c>
      <c r="BN145" s="42" t="s">
        <v>2267</v>
      </c>
    </row>
    <row r="146" spans="1:66" ht="33" customHeight="1" x14ac:dyDescent="0.25">
      <c r="A146" s="48">
        <v>143</v>
      </c>
      <c r="B146" s="28" t="s">
        <v>211</v>
      </c>
      <c r="C146" s="5" t="s">
        <v>223</v>
      </c>
      <c r="D146" s="5" t="s">
        <v>201</v>
      </c>
      <c r="E146" s="5" t="s">
        <v>440</v>
      </c>
      <c r="F146" s="20" t="str">
        <f t="shared" si="36"/>
        <v>NCS과정</v>
      </c>
      <c r="G146" s="8" t="s">
        <v>364</v>
      </c>
      <c r="H146" s="17"/>
      <c r="I146" s="8" t="s">
        <v>503</v>
      </c>
      <c r="J146" s="24" t="s">
        <v>2195</v>
      </c>
      <c r="K146" s="47" t="s">
        <v>323</v>
      </c>
      <c r="L146" s="8" t="s">
        <v>191</v>
      </c>
      <c r="M146" s="17">
        <f>VLOOKUP(AG146,'조정계수 2025.02.01'!A:C,3,0)</f>
        <v>0.8</v>
      </c>
      <c r="N146" s="16">
        <v>30</v>
      </c>
      <c r="O146" s="16">
        <v>1</v>
      </c>
      <c r="P146" s="8">
        <v>31</v>
      </c>
      <c r="Q146" s="8">
        <v>40</v>
      </c>
      <c r="R146" s="21" t="s">
        <v>199</v>
      </c>
      <c r="S146" s="8" t="s">
        <v>209</v>
      </c>
      <c r="T146" s="43">
        <f t="shared" si="37"/>
        <v>129580</v>
      </c>
      <c r="U146" s="44">
        <f t="shared" si="38"/>
        <v>36283</v>
      </c>
      <c r="V146" s="44">
        <f t="shared" si="39"/>
        <v>93297</v>
      </c>
      <c r="W146" s="45">
        <f t="shared" si="40"/>
        <v>46649</v>
      </c>
      <c r="X146" s="45">
        <f t="shared" si="41"/>
        <v>82931</v>
      </c>
      <c r="Y146" s="46">
        <f t="shared" si="42"/>
        <v>88115</v>
      </c>
      <c r="Z146" s="46">
        <f t="shared" si="43"/>
        <v>41465</v>
      </c>
      <c r="AA146" s="25" t="s">
        <v>4</v>
      </c>
      <c r="AB146" s="25" t="s">
        <v>29</v>
      </c>
      <c r="AC146" s="25" t="s">
        <v>117</v>
      </c>
      <c r="AD146" s="25" t="s">
        <v>391</v>
      </c>
      <c r="AE146" s="8" t="s">
        <v>425</v>
      </c>
      <c r="AF146" s="8" t="s">
        <v>245</v>
      </c>
      <c r="AG146" s="17" t="str">
        <f t="shared" si="44"/>
        <v>040301</v>
      </c>
      <c r="AH146" s="8" t="s">
        <v>252</v>
      </c>
      <c r="AI146" s="8" t="s">
        <v>366</v>
      </c>
      <c r="BK146" s="19" t="s">
        <v>221</v>
      </c>
      <c r="BL146" s="112">
        <v>3000</v>
      </c>
      <c r="BM146" s="42">
        <f t="shared" si="45"/>
        <v>6</v>
      </c>
      <c r="BN146" s="42" t="s">
        <v>2268</v>
      </c>
    </row>
    <row r="147" spans="1:66" ht="33" customHeight="1" x14ac:dyDescent="0.25">
      <c r="A147" s="48">
        <v>144</v>
      </c>
      <c r="B147" s="28" t="s">
        <v>211</v>
      </c>
      <c r="C147" s="6" t="s">
        <v>223</v>
      </c>
      <c r="D147" s="5" t="s">
        <v>472</v>
      </c>
      <c r="E147" s="5" t="s">
        <v>442</v>
      </c>
      <c r="F147" s="79" t="str">
        <f t="shared" si="36"/>
        <v>직무법정</v>
      </c>
      <c r="G147" s="8" t="s">
        <v>372</v>
      </c>
      <c r="H147" s="17"/>
      <c r="I147" s="8" t="s">
        <v>508</v>
      </c>
      <c r="J147" s="24" t="s">
        <v>2196</v>
      </c>
      <c r="K147" s="47" t="s">
        <v>510</v>
      </c>
      <c r="L147" s="8" t="s">
        <v>197</v>
      </c>
      <c r="M147" s="17">
        <v>1</v>
      </c>
      <c r="N147" s="16">
        <v>6</v>
      </c>
      <c r="O147" s="16">
        <v>0</v>
      </c>
      <c r="P147" s="8">
        <v>6</v>
      </c>
      <c r="Q147" s="8">
        <v>40</v>
      </c>
      <c r="R147" s="8" t="s">
        <v>209</v>
      </c>
      <c r="S147" s="8" t="s">
        <v>209</v>
      </c>
      <c r="T147" s="43">
        <f t="shared" si="37"/>
        <v>17820</v>
      </c>
      <c r="U147" s="44">
        <f t="shared" si="38"/>
        <v>8910</v>
      </c>
      <c r="V147" s="44">
        <f t="shared" si="39"/>
        <v>8910</v>
      </c>
      <c r="W147" s="45">
        <f t="shared" si="40"/>
        <v>10692</v>
      </c>
      <c r="X147" s="45">
        <f t="shared" si="41"/>
        <v>7128</v>
      </c>
      <c r="Y147" s="46">
        <f t="shared" si="42"/>
        <v>14256</v>
      </c>
      <c r="Z147" s="46">
        <f t="shared" si="43"/>
        <v>3564</v>
      </c>
      <c r="AA147" s="26" t="s">
        <v>57</v>
      </c>
      <c r="AB147" s="25" t="s">
        <v>262</v>
      </c>
      <c r="AC147" s="25" t="s">
        <v>60</v>
      </c>
      <c r="AD147" s="26" t="s">
        <v>61</v>
      </c>
      <c r="AE147" s="8" t="s">
        <v>426</v>
      </c>
      <c r="AF147" s="8" t="s">
        <v>370</v>
      </c>
      <c r="AG147" s="17" t="str">
        <f t="shared" si="44"/>
        <v>110101</v>
      </c>
      <c r="AH147" s="8" t="s">
        <v>347</v>
      </c>
      <c r="AI147" s="8" t="s">
        <v>371</v>
      </c>
      <c r="BL147" s="112">
        <v>500</v>
      </c>
      <c r="BM147" s="42">
        <f t="shared" si="45"/>
        <v>1</v>
      </c>
      <c r="BN147" s="19" t="s">
        <v>2402</v>
      </c>
    </row>
    <row r="148" spans="1:66" ht="33" customHeight="1" x14ac:dyDescent="0.25">
      <c r="A148" s="48">
        <v>145</v>
      </c>
      <c r="B148" s="28" t="s">
        <v>211</v>
      </c>
      <c r="C148" s="6" t="s">
        <v>223</v>
      </c>
      <c r="D148" s="5" t="s">
        <v>472</v>
      </c>
      <c r="E148" s="5" t="s">
        <v>442</v>
      </c>
      <c r="F148" s="79" t="str">
        <f t="shared" si="36"/>
        <v>직무법정</v>
      </c>
      <c r="G148" s="8" t="s">
        <v>372</v>
      </c>
      <c r="H148" s="17"/>
      <c r="I148" s="8" t="s">
        <v>513</v>
      </c>
      <c r="J148" s="24" t="s">
        <v>2197</v>
      </c>
      <c r="K148" s="47" t="s">
        <v>512</v>
      </c>
      <c r="L148" s="8" t="s">
        <v>197</v>
      </c>
      <c r="M148" s="17">
        <v>1</v>
      </c>
      <c r="N148" s="16">
        <v>4</v>
      </c>
      <c r="O148" s="16">
        <v>0</v>
      </c>
      <c r="P148" s="8">
        <v>4</v>
      </c>
      <c r="Q148" s="8">
        <v>40</v>
      </c>
      <c r="R148" s="8" t="s">
        <v>209</v>
      </c>
      <c r="S148" s="8" t="s">
        <v>209</v>
      </c>
      <c r="T148" s="43">
        <f t="shared" si="37"/>
        <v>11880</v>
      </c>
      <c r="U148" s="44">
        <f t="shared" si="38"/>
        <v>5940</v>
      </c>
      <c r="V148" s="44">
        <f t="shared" si="39"/>
        <v>5940</v>
      </c>
      <c r="W148" s="45">
        <f t="shared" si="40"/>
        <v>7128</v>
      </c>
      <c r="X148" s="45">
        <f t="shared" si="41"/>
        <v>4752</v>
      </c>
      <c r="Y148" s="46">
        <f t="shared" si="42"/>
        <v>9504</v>
      </c>
      <c r="Z148" s="46">
        <f t="shared" si="43"/>
        <v>2376</v>
      </c>
      <c r="AA148" s="26" t="s">
        <v>57</v>
      </c>
      <c r="AB148" s="25" t="s">
        <v>263</v>
      </c>
      <c r="AC148" s="25" t="s">
        <v>64</v>
      </c>
      <c r="AD148" s="26" t="s">
        <v>73</v>
      </c>
      <c r="AE148" s="8" t="s">
        <v>426</v>
      </c>
      <c r="AF148" s="8" t="s">
        <v>370</v>
      </c>
      <c r="AG148" s="17" t="str">
        <f t="shared" si="44"/>
        <v>110101</v>
      </c>
      <c r="AH148" s="8" t="s">
        <v>347</v>
      </c>
      <c r="AI148" s="8" t="s">
        <v>371</v>
      </c>
      <c r="BL148" s="112">
        <v>500</v>
      </c>
      <c r="BM148" s="42">
        <f t="shared" si="45"/>
        <v>1</v>
      </c>
      <c r="BN148" s="19" t="s">
        <v>2402</v>
      </c>
    </row>
    <row r="149" spans="1:66" ht="33" customHeight="1" x14ac:dyDescent="0.3">
      <c r="A149" s="48">
        <v>146</v>
      </c>
      <c r="B149" s="28" t="s">
        <v>211</v>
      </c>
      <c r="C149" s="6" t="s">
        <v>223</v>
      </c>
      <c r="D149" s="6" t="s">
        <v>422</v>
      </c>
      <c r="E149" s="6" t="s">
        <v>208</v>
      </c>
      <c r="F149" s="20" t="str">
        <f t="shared" si="36"/>
        <v>일반직무</v>
      </c>
      <c r="G149" s="8" t="s">
        <v>372</v>
      </c>
      <c r="H149" s="17"/>
      <c r="I149" s="8" t="s">
        <v>520</v>
      </c>
      <c r="J149" s="24" t="s">
        <v>2198</v>
      </c>
      <c r="K149" s="47" t="s">
        <v>514</v>
      </c>
      <c r="L149" s="8" t="s">
        <v>191</v>
      </c>
      <c r="M149" s="17">
        <f>VLOOKUP(AG149,'조정계수 2025.02.01'!A:C,3,0)</f>
        <v>0.9</v>
      </c>
      <c r="N149" s="16">
        <v>19</v>
      </c>
      <c r="O149" s="16">
        <v>1</v>
      </c>
      <c r="P149" s="8">
        <v>20</v>
      </c>
      <c r="Q149" s="8">
        <v>40</v>
      </c>
      <c r="R149" s="21" t="s">
        <v>199</v>
      </c>
      <c r="S149" s="8" t="s">
        <v>209</v>
      </c>
      <c r="T149" s="43">
        <f t="shared" si="37"/>
        <v>83600</v>
      </c>
      <c r="U149" s="44">
        <f t="shared" si="38"/>
        <v>15884</v>
      </c>
      <c r="V149" s="44">
        <f t="shared" si="39"/>
        <v>67716</v>
      </c>
      <c r="W149" s="45">
        <f t="shared" si="40"/>
        <v>23408</v>
      </c>
      <c r="X149" s="45">
        <f t="shared" si="41"/>
        <v>60192</v>
      </c>
      <c r="Y149" s="46">
        <f t="shared" si="42"/>
        <v>53504</v>
      </c>
      <c r="Z149" s="46">
        <f t="shared" si="43"/>
        <v>30096</v>
      </c>
      <c r="AA149" s="26" t="s">
        <v>71</v>
      </c>
      <c r="AB149" s="26" t="s">
        <v>128</v>
      </c>
      <c r="AC149" s="26" t="s">
        <v>98</v>
      </c>
      <c r="AD149" s="26" t="s">
        <v>43</v>
      </c>
      <c r="AE149" s="8" t="s">
        <v>426</v>
      </c>
      <c r="AF149" s="8" t="s">
        <v>246</v>
      </c>
      <c r="AG149" s="17" t="str">
        <f t="shared" si="44"/>
        <v>050102</v>
      </c>
      <c r="AH149" s="8" t="s">
        <v>369</v>
      </c>
      <c r="AI149" s="8" t="s">
        <v>371</v>
      </c>
      <c r="BK149" s="19" t="s">
        <v>221</v>
      </c>
      <c r="BL149" s="112">
        <v>2000</v>
      </c>
      <c r="BM149" s="42">
        <f t="shared" si="45"/>
        <v>4</v>
      </c>
      <c r="BN149" s="42" t="s">
        <v>2269</v>
      </c>
    </row>
    <row r="150" spans="1:66" ht="33" customHeight="1" x14ac:dyDescent="0.25">
      <c r="A150" s="48">
        <v>147</v>
      </c>
      <c r="B150" s="28" t="s">
        <v>211</v>
      </c>
      <c r="C150" s="6" t="s">
        <v>223</v>
      </c>
      <c r="D150" s="5" t="s">
        <v>472</v>
      </c>
      <c r="E150" s="5" t="s">
        <v>442</v>
      </c>
      <c r="F150" s="79" t="str">
        <f t="shared" si="36"/>
        <v>직무법정</v>
      </c>
      <c r="G150" s="8" t="s">
        <v>372</v>
      </c>
      <c r="H150" s="17"/>
      <c r="I150" s="8" t="s">
        <v>544</v>
      </c>
      <c r="J150" s="24" t="s">
        <v>2199</v>
      </c>
      <c r="K150" s="47" t="s">
        <v>519</v>
      </c>
      <c r="L150" s="8" t="s">
        <v>197</v>
      </c>
      <c r="M150" s="17">
        <v>1</v>
      </c>
      <c r="N150" s="16">
        <v>6</v>
      </c>
      <c r="O150" s="16">
        <v>0</v>
      </c>
      <c r="P150" s="8">
        <v>6</v>
      </c>
      <c r="Q150" s="8">
        <v>40</v>
      </c>
      <c r="R150" s="8" t="s">
        <v>209</v>
      </c>
      <c r="S150" s="8" t="s">
        <v>209</v>
      </c>
      <c r="T150" s="43">
        <f t="shared" si="37"/>
        <v>17820</v>
      </c>
      <c r="U150" s="44">
        <f t="shared" si="38"/>
        <v>8910</v>
      </c>
      <c r="V150" s="44">
        <f t="shared" si="39"/>
        <v>8910</v>
      </c>
      <c r="W150" s="45">
        <f t="shared" si="40"/>
        <v>10692</v>
      </c>
      <c r="X150" s="45">
        <f t="shared" si="41"/>
        <v>7128</v>
      </c>
      <c r="Y150" s="46">
        <f t="shared" si="42"/>
        <v>14256</v>
      </c>
      <c r="Z150" s="46">
        <f t="shared" si="43"/>
        <v>3564</v>
      </c>
      <c r="AA150" s="26" t="s">
        <v>57</v>
      </c>
      <c r="AB150" s="25" t="s">
        <v>262</v>
      </c>
      <c r="AC150" s="25" t="s">
        <v>60</v>
      </c>
      <c r="AD150" s="26" t="s">
        <v>99</v>
      </c>
      <c r="AE150" s="8" t="s">
        <v>426</v>
      </c>
      <c r="AF150" s="8" t="s">
        <v>370</v>
      </c>
      <c r="AG150" s="17" t="str">
        <f t="shared" si="44"/>
        <v>110101</v>
      </c>
      <c r="AH150" s="8" t="s">
        <v>347</v>
      </c>
      <c r="AI150" s="8" t="s">
        <v>371</v>
      </c>
      <c r="BL150" s="112">
        <v>500</v>
      </c>
      <c r="BM150" s="42">
        <f t="shared" si="45"/>
        <v>1</v>
      </c>
      <c r="BN150" s="19" t="s">
        <v>2402</v>
      </c>
    </row>
    <row r="151" spans="1:66" ht="33" customHeight="1" x14ac:dyDescent="0.25">
      <c r="A151" s="48">
        <v>148</v>
      </c>
      <c r="B151" s="28" t="s">
        <v>211</v>
      </c>
      <c r="C151" s="6" t="s">
        <v>223</v>
      </c>
      <c r="D151" s="5" t="s">
        <v>472</v>
      </c>
      <c r="E151" s="5" t="s">
        <v>442</v>
      </c>
      <c r="F151" s="79" t="str">
        <f t="shared" si="36"/>
        <v>직무법정</v>
      </c>
      <c r="G151" s="8" t="s">
        <v>372</v>
      </c>
      <c r="H151" s="17"/>
      <c r="I151" s="8" t="s">
        <v>555</v>
      </c>
      <c r="J151" s="24" t="s">
        <v>2200</v>
      </c>
      <c r="K151" s="47" t="s">
        <v>538</v>
      </c>
      <c r="L151" s="8" t="s">
        <v>197</v>
      </c>
      <c r="M151" s="17">
        <v>1</v>
      </c>
      <c r="N151" s="16">
        <v>4</v>
      </c>
      <c r="O151" s="16">
        <v>0</v>
      </c>
      <c r="P151" s="8">
        <v>4</v>
      </c>
      <c r="Q151" s="8">
        <v>40</v>
      </c>
      <c r="R151" s="8" t="s">
        <v>209</v>
      </c>
      <c r="S151" s="8" t="s">
        <v>209</v>
      </c>
      <c r="T151" s="43">
        <f t="shared" si="37"/>
        <v>11880</v>
      </c>
      <c r="U151" s="44">
        <f t="shared" si="38"/>
        <v>5940</v>
      </c>
      <c r="V151" s="44">
        <f t="shared" si="39"/>
        <v>5940</v>
      </c>
      <c r="W151" s="45">
        <f t="shared" si="40"/>
        <v>7128</v>
      </c>
      <c r="X151" s="45">
        <f t="shared" si="41"/>
        <v>4752</v>
      </c>
      <c r="Y151" s="46">
        <f t="shared" si="42"/>
        <v>9504</v>
      </c>
      <c r="Z151" s="46">
        <f t="shared" si="43"/>
        <v>2376</v>
      </c>
      <c r="AA151" s="26" t="s">
        <v>57</v>
      </c>
      <c r="AB151" s="25" t="s">
        <v>263</v>
      </c>
      <c r="AC151" s="25" t="s">
        <v>64</v>
      </c>
      <c r="AD151" s="26" t="s">
        <v>8</v>
      </c>
      <c r="AE151" s="8" t="s">
        <v>426</v>
      </c>
      <c r="AF151" s="8" t="s">
        <v>370</v>
      </c>
      <c r="AG151" s="17" t="str">
        <f t="shared" si="44"/>
        <v>110101</v>
      </c>
      <c r="AH151" s="8" t="s">
        <v>347</v>
      </c>
      <c r="AI151" s="8" t="s">
        <v>371</v>
      </c>
      <c r="BL151" s="112">
        <v>500</v>
      </c>
      <c r="BM151" s="42">
        <f t="shared" si="45"/>
        <v>1</v>
      </c>
      <c r="BN151" s="19" t="s">
        <v>2402</v>
      </c>
    </row>
    <row r="152" spans="1:66" ht="33" customHeight="1" x14ac:dyDescent="0.25">
      <c r="A152" s="48">
        <v>149</v>
      </c>
      <c r="B152" s="28" t="s">
        <v>211</v>
      </c>
      <c r="C152" s="6" t="s">
        <v>223</v>
      </c>
      <c r="D152" s="5" t="s">
        <v>472</v>
      </c>
      <c r="E152" s="5" t="s">
        <v>442</v>
      </c>
      <c r="F152" s="79" t="str">
        <f t="shared" si="36"/>
        <v>직무법정</v>
      </c>
      <c r="G152" s="8" t="s">
        <v>372</v>
      </c>
      <c r="H152" s="17"/>
      <c r="I152" s="8" t="s">
        <v>534</v>
      </c>
      <c r="J152" s="24" t="s">
        <v>2201</v>
      </c>
      <c r="K152" s="47" t="s">
        <v>553</v>
      </c>
      <c r="L152" s="8" t="s">
        <v>197</v>
      </c>
      <c r="M152" s="17">
        <v>1</v>
      </c>
      <c r="N152" s="16">
        <v>6</v>
      </c>
      <c r="O152" s="16">
        <v>0</v>
      </c>
      <c r="P152" s="8">
        <v>6</v>
      </c>
      <c r="Q152" s="8">
        <v>40</v>
      </c>
      <c r="R152" s="8" t="s">
        <v>209</v>
      </c>
      <c r="S152" s="8" t="s">
        <v>209</v>
      </c>
      <c r="T152" s="43">
        <f t="shared" si="37"/>
        <v>17820</v>
      </c>
      <c r="U152" s="44">
        <f t="shared" si="38"/>
        <v>8910</v>
      </c>
      <c r="V152" s="44">
        <f t="shared" si="39"/>
        <v>8910</v>
      </c>
      <c r="W152" s="45">
        <f t="shared" si="40"/>
        <v>10692</v>
      </c>
      <c r="X152" s="45">
        <f t="shared" si="41"/>
        <v>7128</v>
      </c>
      <c r="Y152" s="46">
        <f t="shared" si="42"/>
        <v>14256</v>
      </c>
      <c r="Z152" s="46">
        <f t="shared" si="43"/>
        <v>3564</v>
      </c>
      <c r="AA152" s="26" t="s">
        <v>57</v>
      </c>
      <c r="AB152" s="25" t="s">
        <v>262</v>
      </c>
      <c r="AC152" s="25" t="s">
        <v>60</v>
      </c>
      <c r="AD152" s="26" t="s">
        <v>226</v>
      </c>
      <c r="AE152" s="8" t="s">
        <v>426</v>
      </c>
      <c r="AF152" s="8" t="s">
        <v>370</v>
      </c>
      <c r="AG152" s="17" t="str">
        <f t="shared" si="44"/>
        <v>110101</v>
      </c>
      <c r="AH152" s="8" t="s">
        <v>347</v>
      </c>
      <c r="AI152" s="8" t="s">
        <v>371</v>
      </c>
      <c r="BL152" s="112">
        <v>500</v>
      </c>
      <c r="BM152" s="42">
        <f t="shared" si="45"/>
        <v>1</v>
      </c>
      <c r="BN152" s="19" t="s">
        <v>2402</v>
      </c>
    </row>
    <row r="153" spans="1:66" ht="33" customHeight="1" x14ac:dyDescent="0.25">
      <c r="A153" s="48">
        <v>150</v>
      </c>
      <c r="B153" s="28" t="s">
        <v>211</v>
      </c>
      <c r="C153" s="6" t="s">
        <v>223</v>
      </c>
      <c r="D153" s="5" t="s">
        <v>472</v>
      </c>
      <c r="E153" s="5" t="s">
        <v>442</v>
      </c>
      <c r="F153" s="79" t="str">
        <f t="shared" si="36"/>
        <v>직무법정</v>
      </c>
      <c r="G153" s="8" t="s">
        <v>372</v>
      </c>
      <c r="H153" s="17"/>
      <c r="I153" s="8" t="s">
        <v>526</v>
      </c>
      <c r="J153" s="24" t="s">
        <v>2202</v>
      </c>
      <c r="K153" s="47" t="s">
        <v>556</v>
      </c>
      <c r="L153" s="8" t="s">
        <v>197</v>
      </c>
      <c r="M153" s="17">
        <v>1</v>
      </c>
      <c r="N153" s="16">
        <v>4</v>
      </c>
      <c r="O153" s="16">
        <v>0</v>
      </c>
      <c r="P153" s="8">
        <v>4</v>
      </c>
      <c r="Q153" s="8">
        <v>40</v>
      </c>
      <c r="R153" s="8" t="s">
        <v>209</v>
      </c>
      <c r="S153" s="8" t="s">
        <v>209</v>
      </c>
      <c r="T153" s="43">
        <f t="shared" si="37"/>
        <v>11880</v>
      </c>
      <c r="U153" s="44">
        <f t="shared" si="38"/>
        <v>5940</v>
      </c>
      <c r="V153" s="44">
        <f t="shared" si="39"/>
        <v>5940</v>
      </c>
      <c r="W153" s="45">
        <f t="shared" si="40"/>
        <v>7128</v>
      </c>
      <c r="X153" s="45">
        <f t="shared" si="41"/>
        <v>4752</v>
      </c>
      <c r="Y153" s="46">
        <f t="shared" si="42"/>
        <v>9504</v>
      </c>
      <c r="Z153" s="46">
        <f t="shared" si="43"/>
        <v>2376</v>
      </c>
      <c r="AA153" s="26" t="s">
        <v>57</v>
      </c>
      <c r="AB153" s="25" t="s">
        <v>263</v>
      </c>
      <c r="AC153" s="25" t="s">
        <v>64</v>
      </c>
      <c r="AD153" s="25" t="s">
        <v>85</v>
      </c>
      <c r="AE153" s="8" t="s">
        <v>426</v>
      </c>
      <c r="AF153" s="8" t="s">
        <v>370</v>
      </c>
      <c r="AG153" s="17" t="str">
        <f t="shared" si="44"/>
        <v>110101</v>
      </c>
      <c r="AH153" s="8" t="s">
        <v>347</v>
      </c>
      <c r="AI153" s="8" t="s">
        <v>371</v>
      </c>
      <c r="BL153" s="112">
        <v>500</v>
      </c>
      <c r="BM153" s="42">
        <f t="shared" si="45"/>
        <v>1</v>
      </c>
      <c r="BN153" s="19" t="s">
        <v>2402</v>
      </c>
    </row>
    <row r="154" spans="1:66" ht="33" customHeight="1" x14ac:dyDescent="0.25">
      <c r="A154" s="48">
        <v>151</v>
      </c>
      <c r="B154" s="28" t="s">
        <v>211</v>
      </c>
      <c r="C154" s="6" t="s">
        <v>223</v>
      </c>
      <c r="D154" s="5" t="s">
        <v>472</v>
      </c>
      <c r="E154" s="5" t="s">
        <v>442</v>
      </c>
      <c r="F154" s="79" t="str">
        <f t="shared" si="36"/>
        <v>직무법정</v>
      </c>
      <c r="G154" s="8" t="s">
        <v>372</v>
      </c>
      <c r="H154" s="17"/>
      <c r="I154" s="8" t="s">
        <v>539</v>
      </c>
      <c r="J154" s="24" t="s">
        <v>2203</v>
      </c>
      <c r="K154" s="47" t="s">
        <v>547</v>
      </c>
      <c r="L154" s="8" t="s">
        <v>197</v>
      </c>
      <c r="M154" s="17">
        <v>1</v>
      </c>
      <c r="N154" s="16">
        <v>6</v>
      </c>
      <c r="O154" s="16">
        <v>0</v>
      </c>
      <c r="P154" s="8">
        <v>6</v>
      </c>
      <c r="Q154" s="8">
        <v>40</v>
      </c>
      <c r="R154" s="8" t="s">
        <v>209</v>
      </c>
      <c r="S154" s="8" t="s">
        <v>209</v>
      </c>
      <c r="T154" s="43">
        <f t="shared" si="37"/>
        <v>17820</v>
      </c>
      <c r="U154" s="44">
        <f t="shared" si="38"/>
        <v>8910</v>
      </c>
      <c r="V154" s="44">
        <f t="shared" si="39"/>
        <v>8910</v>
      </c>
      <c r="W154" s="45">
        <f t="shared" si="40"/>
        <v>10692</v>
      </c>
      <c r="X154" s="45">
        <f t="shared" si="41"/>
        <v>7128</v>
      </c>
      <c r="Y154" s="46">
        <f t="shared" si="42"/>
        <v>14256</v>
      </c>
      <c r="Z154" s="46">
        <f t="shared" si="43"/>
        <v>3564</v>
      </c>
      <c r="AA154" s="26" t="s">
        <v>57</v>
      </c>
      <c r="AB154" s="25" t="s">
        <v>262</v>
      </c>
      <c r="AC154" s="25" t="s">
        <v>60</v>
      </c>
      <c r="AD154" s="26" t="s">
        <v>45</v>
      </c>
      <c r="AE154" s="8" t="s">
        <v>426</v>
      </c>
      <c r="AF154" s="8" t="s">
        <v>370</v>
      </c>
      <c r="AG154" s="17" t="str">
        <f t="shared" si="44"/>
        <v>110101</v>
      </c>
      <c r="AH154" s="8" t="s">
        <v>347</v>
      </c>
      <c r="AI154" s="8" t="s">
        <v>371</v>
      </c>
      <c r="BL154" s="112">
        <v>500</v>
      </c>
      <c r="BM154" s="42">
        <f t="shared" si="45"/>
        <v>1</v>
      </c>
      <c r="BN154" s="19" t="s">
        <v>2402</v>
      </c>
    </row>
    <row r="155" spans="1:66" ht="33" customHeight="1" x14ac:dyDescent="0.25">
      <c r="A155" s="48">
        <v>152</v>
      </c>
      <c r="B155" s="28" t="s">
        <v>211</v>
      </c>
      <c r="C155" s="6" t="s">
        <v>223</v>
      </c>
      <c r="D155" s="5" t="s">
        <v>472</v>
      </c>
      <c r="E155" s="5" t="s">
        <v>442</v>
      </c>
      <c r="F155" s="79" t="str">
        <f t="shared" si="36"/>
        <v>직무법정</v>
      </c>
      <c r="G155" s="8" t="s">
        <v>372</v>
      </c>
      <c r="H155" s="17"/>
      <c r="I155" s="8" t="s">
        <v>1412</v>
      </c>
      <c r="J155" s="24" t="s">
        <v>2204</v>
      </c>
      <c r="K155" s="47" t="s">
        <v>554</v>
      </c>
      <c r="L155" s="8" t="s">
        <v>197</v>
      </c>
      <c r="M155" s="17">
        <v>1</v>
      </c>
      <c r="N155" s="16">
        <v>4</v>
      </c>
      <c r="O155" s="16">
        <v>0</v>
      </c>
      <c r="P155" s="8">
        <v>4</v>
      </c>
      <c r="Q155" s="8">
        <v>40</v>
      </c>
      <c r="R155" s="8" t="s">
        <v>209</v>
      </c>
      <c r="S155" s="8" t="s">
        <v>209</v>
      </c>
      <c r="T155" s="43">
        <f t="shared" si="37"/>
        <v>11880</v>
      </c>
      <c r="U155" s="44">
        <f t="shared" si="38"/>
        <v>5940</v>
      </c>
      <c r="V155" s="44">
        <f t="shared" si="39"/>
        <v>5940</v>
      </c>
      <c r="W155" s="45">
        <f t="shared" si="40"/>
        <v>7128</v>
      </c>
      <c r="X155" s="45">
        <f t="shared" si="41"/>
        <v>4752</v>
      </c>
      <c r="Y155" s="46">
        <f t="shared" si="42"/>
        <v>9504</v>
      </c>
      <c r="Z155" s="46">
        <f t="shared" si="43"/>
        <v>2376</v>
      </c>
      <c r="AA155" s="26" t="s">
        <v>57</v>
      </c>
      <c r="AB155" s="25" t="s">
        <v>263</v>
      </c>
      <c r="AC155" s="25" t="s">
        <v>64</v>
      </c>
      <c r="AD155" s="26" t="s">
        <v>30</v>
      </c>
      <c r="AE155" s="8" t="s">
        <v>426</v>
      </c>
      <c r="AF155" s="8" t="s">
        <v>370</v>
      </c>
      <c r="AG155" s="17" t="str">
        <f t="shared" si="44"/>
        <v>110101</v>
      </c>
      <c r="AH155" s="8" t="s">
        <v>347</v>
      </c>
      <c r="AI155" s="8" t="s">
        <v>371</v>
      </c>
      <c r="BL155" s="112">
        <v>500</v>
      </c>
      <c r="BM155" s="42">
        <f t="shared" si="45"/>
        <v>1</v>
      </c>
      <c r="BN155" s="19" t="s">
        <v>2402</v>
      </c>
    </row>
    <row r="156" spans="1:66" ht="33" customHeight="1" x14ac:dyDescent="0.25">
      <c r="A156" s="48">
        <v>153</v>
      </c>
      <c r="B156" s="28" t="s">
        <v>211</v>
      </c>
      <c r="C156" s="6" t="s">
        <v>223</v>
      </c>
      <c r="D156" s="5" t="s">
        <v>472</v>
      </c>
      <c r="E156" s="5" t="s">
        <v>442</v>
      </c>
      <c r="F156" s="79" t="str">
        <f t="shared" si="36"/>
        <v>직무법정</v>
      </c>
      <c r="G156" s="8" t="s">
        <v>372</v>
      </c>
      <c r="H156" s="17"/>
      <c r="I156" s="8" t="s">
        <v>528</v>
      </c>
      <c r="J156" s="24" t="s">
        <v>2205</v>
      </c>
      <c r="K156" s="47" t="s">
        <v>527</v>
      </c>
      <c r="L156" s="8" t="s">
        <v>197</v>
      </c>
      <c r="M156" s="17">
        <v>1</v>
      </c>
      <c r="N156" s="16">
        <v>6</v>
      </c>
      <c r="O156" s="16">
        <v>0</v>
      </c>
      <c r="P156" s="8">
        <v>6</v>
      </c>
      <c r="Q156" s="8">
        <v>40</v>
      </c>
      <c r="R156" s="8" t="s">
        <v>209</v>
      </c>
      <c r="S156" s="8" t="s">
        <v>209</v>
      </c>
      <c r="T156" s="43">
        <f t="shared" si="37"/>
        <v>17820</v>
      </c>
      <c r="U156" s="44">
        <f t="shared" si="38"/>
        <v>8910</v>
      </c>
      <c r="V156" s="44">
        <f t="shared" si="39"/>
        <v>8910</v>
      </c>
      <c r="W156" s="45">
        <f t="shared" si="40"/>
        <v>10692</v>
      </c>
      <c r="X156" s="45">
        <f t="shared" si="41"/>
        <v>7128</v>
      </c>
      <c r="Y156" s="46">
        <f t="shared" si="42"/>
        <v>14256</v>
      </c>
      <c r="Z156" s="46">
        <f t="shared" si="43"/>
        <v>3564</v>
      </c>
      <c r="AA156" s="26" t="s">
        <v>57</v>
      </c>
      <c r="AB156" s="25" t="s">
        <v>262</v>
      </c>
      <c r="AC156" s="25" t="s">
        <v>60</v>
      </c>
      <c r="AD156" s="26" t="s">
        <v>33</v>
      </c>
      <c r="AE156" s="8" t="s">
        <v>426</v>
      </c>
      <c r="AF156" s="8" t="s">
        <v>370</v>
      </c>
      <c r="AG156" s="17" t="str">
        <f t="shared" si="44"/>
        <v>110101</v>
      </c>
      <c r="AH156" s="8" t="s">
        <v>347</v>
      </c>
      <c r="AI156" s="8" t="s">
        <v>371</v>
      </c>
      <c r="BL156" s="112">
        <v>500</v>
      </c>
      <c r="BM156" s="42">
        <f t="shared" si="45"/>
        <v>1</v>
      </c>
      <c r="BN156" s="19" t="s">
        <v>2402</v>
      </c>
    </row>
    <row r="157" spans="1:66" ht="33" customHeight="1" x14ac:dyDescent="0.25">
      <c r="A157" s="48">
        <v>154</v>
      </c>
      <c r="B157" s="28" t="s">
        <v>211</v>
      </c>
      <c r="C157" s="6" t="s">
        <v>223</v>
      </c>
      <c r="D157" s="5" t="s">
        <v>472</v>
      </c>
      <c r="E157" s="5" t="s">
        <v>442</v>
      </c>
      <c r="F157" s="79" t="str">
        <f t="shared" si="36"/>
        <v>직무법정</v>
      </c>
      <c r="G157" s="8" t="s">
        <v>372</v>
      </c>
      <c r="H157" s="17"/>
      <c r="I157" s="8" t="s">
        <v>533</v>
      </c>
      <c r="J157" s="24" t="s">
        <v>2206</v>
      </c>
      <c r="K157" s="47" t="s">
        <v>1964</v>
      </c>
      <c r="L157" s="8" t="s">
        <v>197</v>
      </c>
      <c r="M157" s="17">
        <v>1</v>
      </c>
      <c r="N157" s="16">
        <v>4</v>
      </c>
      <c r="O157" s="16">
        <v>0</v>
      </c>
      <c r="P157" s="8">
        <v>4</v>
      </c>
      <c r="Q157" s="8">
        <v>40</v>
      </c>
      <c r="R157" s="8" t="s">
        <v>209</v>
      </c>
      <c r="S157" s="8" t="s">
        <v>209</v>
      </c>
      <c r="T157" s="43">
        <f t="shared" si="37"/>
        <v>11880</v>
      </c>
      <c r="U157" s="44">
        <f t="shared" si="38"/>
        <v>5940</v>
      </c>
      <c r="V157" s="44">
        <f t="shared" si="39"/>
        <v>5940</v>
      </c>
      <c r="W157" s="45">
        <f t="shared" si="40"/>
        <v>7128</v>
      </c>
      <c r="X157" s="45">
        <f t="shared" si="41"/>
        <v>4752</v>
      </c>
      <c r="Y157" s="46">
        <f t="shared" si="42"/>
        <v>9504</v>
      </c>
      <c r="Z157" s="46">
        <f t="shared" si="43"/>
        <v>2376</v>
      </c>
      <c r="AA157" s="26" t="s">
        <v>57</v>
      </c>
      <c r="AB157" s="25" t="s">
        <v>263</v>
      </c>
      <c r="AC157" s="25" t="s">
        <v>64</v>
      </c>
      <c r="AD157" s="26" t="s">
        <v>80</v>
      </c>
      <c r="AE157" s="8" t="s">
        <v>426</v>
      </c>
      <c r="AF157" s="8" t="s">
        <v>370</v>
      </c>
      <c r="AG157" s="17" t="str">
        <f t="shared" si="44"/>
        <v>110101</v>
      </c>
      <c r="AH157" s="8" t="s">
        <v>347</v>
      </c>
      <c r="AI157" s="8" t="s">
        <v>371</v>
      </c>
      <c r="BL157" s="112">
        <v>500</v>
      </c>
      <c r="BM157" s="42">
        <f t="shared" si="45"/>
        <v>1</v>
      </c>
      <c r="BN157" s="19" t="s">
        <v>2402</v>
      </c>
    </row>
    <row r="158" spans="1:66" ht="33" customHeight="1" x14ac:dyDescent="0.25">
      <c r="A158" s="48">
        <v>155</v>
      </c>
      <c r="B158" s="28" t="s">
        <v>211</v>
      </c>
      <c r="C158" s="6" t="s">
        <v>223</v>
      </c>
      <c r="D158" s="5" t="s">
        <v>472</v>
      </c>
      <c r="E158" s="5" t="s">
        <v>442</v>
      </c>
      <c r="F158" s="79" t="str">
        <f t="shared" si="36"/>
        <v>직무법정</v>
      </c>
      <c r="G158" s="8" t="s">
        <v>372</v>
      </c>
      <c r="H158" s="17"/>
      <c r="I158" s="8" t="s">
        <v>545</v>
      </c>
      <c r="J158" s="24" t="s">
        <v>2207</v>
      </c>
      <c r="K158" s="47" t="s">
        <v>531</v>
      </c>
      <c r="L158" s="8" t="s">
        <v>197</v>
      </c>
      <c r="M158" s="17">
        <v>1</v>
      </c>
      <c r="N158" s="16">
        <v>6</v>
      </c>
      <c r="O158" s="16">
        <v>0</v>
      </c>
      <c r="P158" s="8">
        <v>6</v>
      </c>
      <c r="Q158" s="8">
        <v>40</v>
      </c>
      <c r="R158" s="8" t="s">
        <v>209</v>
      </c>
      <c r="S158" s="8" t="s">
        <v>209</v>
      </c>
      <c r="T158" s="43">
        <f t="shared" si="37"/>
        <v>17820</v>
      </c>
      <c r="U158" s="44">
        <f t="shared" si="38"/>
        <v>8910</v>
      </c>
      <c r="V158" s="44">
        <f t="shared" si="39"/>
        <v>8910</v>
      </c>
      <c r="W158" s="45">
        <f t="shared" si="40"/>
        <v>10692</v>
      </c>
      <c r="X158" s="45">
        <f t="shared" si="41"/>
        <v>7128</v>
      </c>
      <c r="Y158" s="46">
        <f t="shared" si="42"/>
        <v>14256</v>
      </c>
      <c r="Z158" s="46">
        <f t="shared" si="43"/>
        <v>3564</v>
      </c>
      <c r="AA158" s="26" t="s">
        <v>57</v>
      </c>
      <c r="AB158" s="25" t="s">
        <v>262</v>
      </c>
      <c r="AC158" s="25" t="s">
        <v>60</v>
      </c>
      <c r="AD158" s="26" t="s">
        <v>49</v>
      </c>
      <c r="AE158" s="8" t="s">
        <v>426</v>
      </c>
      <c r="AF158" s="8" t="s">
        <v>370</v>
      </c>
      <c r="AG158" s="17" t="str">
        <f t="shared" si="44"/>
        <v>110101</v>
      </c>
      <c r="AH158" s="8" t="s">
        <v>347</v>
      </c>
      <c r="AI158" s="8" t="s">
        <v>371</v>
      </c>
      <c r="BL158" s="112">
        <v>500</v>
      </c>
      <c r="BM158" s="42">
        <f t="shared" si="45"/>
        <v>1</v>
      </c>
      <c r="BN158" s="19" t="s">
        <v>2402</v>
      </c>
    </row>
    <row r="159" spans="1:66" ht="33" customHeight="1" x14ac:dyDescent="0.25">
      <c r="A159" s="48">
        <v>156</v>
      </c>
      <c r="B159" s="28" t="s">
        <v>211</v>
      </c>
      <c r="C159" s="6" t="s">
        <v>223</v>
      </c>
      <c r="D159" s="5" t="s">
        <v>472</v>
      </c>
      <c r="E159" s="5" t="s">
        <v>442</v>
      </c>
      <c r="F159" s="79" t="str">
        <f t="shared" si="36"/>
        <v>직무법정</v>
      </c>
      <c r="G159" s="8" t="s">
        <v>372</v>
      </c>
      <c r="H159" s="17"/>
      <c r="I159" s="8" t="s">
        <v>551</v>
      </c>
      <c r="J159" s="24" t="s">
        <v>2208</v>
      </c>
      <c r="K159" s="47" t="s">
        <v>530</v>
      </c>
      <c r="L159" s="8" t="s">
        <v>197</v>
      </c>
      <c r="M159" s="17">
        <v>1</v>
      </c>
      <c r="N159" s="16">
        <v>4</v>
      </c>
      <c r="O159" s="16">
        <v>0</v>
      </c>
      <c r="P159" s="8">
        <v>4</v>
      </c>
      <c r="Q159" s="8">
        <v>40</v>
      </c>
      <c r="R159" s="8" t="s">
        <v>209</v>
      </c>
      <c r="S159" s="8" t="s">
        <v>209</v>
      </c>
      <c r="T159" s="43">
        <f t="shared" si="37"/>
        <v>11880</v>
      </c>
      <c r="U159" s="44">
        <f t="shared" si="38"/>
        <v>5940</v>
      </c>
      <c r="V159" s="44">
        <f t="shared" si="39"/>
        <v>5940</v>
      </c>
      <c r="W159" s="45">
        <f t="shared" si="40"/>
        <v>7128</v>
      </c>
      <c r="X159" s="45">
        <f t="shared" si="41"/>
        <v>4752</v>
      </c>
      <c r="Y159" s="46">
        <f t="shared" si="42"/>
        <v>9504</v>
      </c>
      <c r="Z159" s="46">
        <f t="shared" si="43"/>
        <v>2376</v>
      </c>
      <c r="AA159" s="26" t="s">
        <v>57</v>
      </c>
      <c r="AB159" s="25" t="s">
        <v>263</v>
      </c>
      <c r="AC159" s="25" t="s">
        <v>64</v>
      </c>
      <c r="AD159" s="26" t="s">
        <v>72</v>
      </c>
      <c r="AE159" s="8" t="s">
        <v>426</v>
      </c>
      <c r="AF159" s="8" t="s">
        <v>370</v>
      </c>
      <c r="AG159" s="17" t="str">
        <f t="shared" si="44"/>
        <v>110101</v>
      </c>
      <c r="AH159" s="8" t="s">
        <v>347</v>
      </c>
      <c r="AI159" s="8" t="s">
        <v>371</v>
      </c>
      <c r="BL159" s="112">
        <v>500</v>
      </c>
      <c r="BM159" s="42">
        <f t="shared" si="45"/>
        <v>1</v>
      </c>
      <c r="BN159" s="19" t="s">
        <v>2402</v>
      </c>
    </row>
    <row r="160" spans="1:66" ht="33" customHeight="1" x14ac:dyDescent="0.3">
      <c r="A160" s="48">
        <v>157</v>
      </c>
      <c r="B160" s="28" t="s">
        <v>211</v>
      </c>
      <c r="C160" s="6" t="s">
        <v>223</v>
      </c>
      <c r="D160" s="6" t="s">
        <v>182</v>
      </c>
      <c r="E160" s="6" t="s">
        <v>182</v>
      </c>
      <c r="F160" s="20" t="str">
        <f t="shared" si="36"/>
        <v>일반직무</v>
      </c>
      <c r="G160" s="8" t="s">
        <v>372</v>
      </c>
      <c r="H160" s="17"/>
      <c r="I160" s="8" t="s">
        <v>540</v>
      </c>
      <c r="J160" s="24" t="s">
        <v>2209</v>
      </c>
      <c r="K160" s="47" t="s">
        <v>337</v>
      </c>
      <c r="L160" s="8" t="s">
        <v>191</v>
      </c>
      <c r="M160" s="17">
        <f>VLOOKUP(AG160,'조정계수 2025.02.01'!A:C,3,0)</f>
        <v>0.9</v>
      </c>
      <c r="N160" s="16">
        <v>20</v>
      </c>
      <c r="O160" s="16">
        <v>0</v>
      </c>
      <c r="P160" s="8">
        <v>20</v>
      </c>
      <c r="Q160" s="8">
        <v>40</v>
      </c>
      <c r="R160" s="21" t="s">
        <v>199</v>
      </c>
      <c r="S160" s="8" t="s">
        <v>209</v>
      </c>
      <c r="T160" s="43">
        <f t="shared" si="37"/>
        <v>83600</v>
      </c>
      <c r="U160" s="44">
        <f t="shared" si="38"/>
        <v>15884</v>
      </c>
      <c r="V160" s="44">
        <f t="shared" si="39"/>
        <v>67716</v>
      </c>
      <c r="W160" s="45">
        <f t="shared" si="40"/>
        <v>23408</v>
      </c>
      <c r="X160" s="45">
        <f t="shared" si="41"/>
        <v>60192</v>
      </c>
      <c r="Y160" s="46">
        <f t="shared" si="42"/>
        <v>53504</v>
      </c>
      <c r="Z160" s="46">
        <f t="shared" si="43"/>
        <v>30096</v>
      </c>
      <c r="AA160" s="26" t="s">
        <v>12</v>
      </c>
      <c r="AB160" s="26" t="s">
        <v>20</v>
      </c>
      <c r="AC160" s="26" t="s">
        <v>150</v>
      </c>
      <c r="AD160" s="26" t="s">
        <v>1</v>
      </c>
      <c r="AE160" s="8" t="s">
        <v>426</v>
      </c>
      <c r="AF160" s="8" t="s">
        <v>247</v>
      </c>
      <c r="AG160" s="17" t="str">
        <f t="shared" si="44"/>
        <v>060202</v>
      </c>
      <c r="AH160" s="8" t="s">
        <v>351</v>
      </c>
      <c r="AI160" s="8" t="s">
        <v>371</v>
      </c>
      <c r="BK160" s="19" t="s">
        <v>221</v>
      </c>
      <c r="BL160" s="112">
        <v>1000</v>
      </c>
      <c r="BM160" s="42">
        <f t="shared" si="45"/>
        <v>2</v>
      </c>
      <c r="BN160" s="42" t="s">
        <v>2248</v>
      </c>
    </row>
    <row r="161" spans="1:66" ht="33" customHeight="1" x14ac:dyDescent="0.25">
      <c r="A161" s="48">
        <v>158</v>
      </c>
      <c r="B161" s="28" t="s">
        <v>211</v>
      </c>
      <c r="C161" s="6" t="s">
        <v>223</v>
      </c>
      <c r="D161" s="5" t="s">
        <v>435</v>
      </c>
      <c r="E161" s="5" t="s">
        <v>455</v>
      </c>
      <c r="F161" s="20" t="str">
        <f t="shared" si="36"/>
        <v>일반직무</v>
      </c>
      <c r="G161" s="8" t="s">
        <v>372</v>
      </c>
      <c r="H161" s="17"/>
      <c r="I161" s="8" t="s">
        <v>536</v>
      </c>
      <c r="J161" s="24" t="s">
        <v>2270</v>
      </c>
      <c r="K161" s="47" t="s">
        <v>2271</v>
      </c>
      <c r="L161" s="8" t="s">
        <v>191</v>
      </c>
      <c r="M161" s="17">
        <f>VLOOKUP(AG161,'조정계수 2025.02.01'!A:C,3,0)</f>
        <v>0.9</v>
      </c>
      <c r="N161" s="16">
        <v>25</v>
      </c>
      <c r="O161" s="16">
        <v>1</v>
      </c>
      <c r="P161" s="8">
        <v>26</v>
      </c>
      <c r="Q161" s="8">
        <v>40</v>
      </c>
      <c r="R161" s="21" t="s">
        <v>199</v>
      </c>
      <c r="S161" s="8" t="s">
        <v>209</v>
      </c>
      <c r="T161" s="43">
        <f t="shared" si="37"/>
        <v>108680</v>
      </c>
      <c r="U161" s="44">
        <f t="shared" si="38"/>
        <v>20650</v>
      </c>
      <c r="V161" s="44">
        <f t="shared" si="39"/>
        <v>88030</v>
      </c>
      <c r="W161" s="45">
        <f t="shared" si="40"/>
        <v>30431</v>
      </c>
      <c r="X161" s="45">
        <f t="shared" si="41"/>
        <v>78249</v>
      </c>
      <c r="Y161" s="46">
        <f t="shared" si="42"/>
        <v>69556</v>
      </c>
      <c r="Z161" s="46">
        <f t="shared" si="43"/>
        <v>39124</v>
      </c>
      <c r="AA161" s="25" t="s">
        <v>62</v>
      </c>
      <c r="AB161" s="25" t="s">
        <v>137</v>
      </c>
      <c r="AC161" s="25" t="s">
        <v>380</v>
      </c>
      <c r="AD161" s="25" t="s">
        <v>32</v>
      </c>
      <c r="AE161" s="8" t="s">
        <v>425</v>
      </c>
      <c r="AF161" s="8" t="s">
        <v>240</v>
      </c>
      <c r="AG161" s="17" t="str">
        <f t="shared" si="44"/>
        <v>060102</v>
      </c>
      <c r="AH161" s="8" t="s">
        <v>319</v>
      </c>
      <c r="AI161" s="8" t="s">
        <v>371</v>
      </c>
      <c r="BK161" s="19" t="s">
        <v>221</v>
      </c>
      <c r="BL161" s="112">
        <v>3000</v>
      </c>
      <c r="BM161" s="42">
        <f t="shared" si="45"/>
        <v>6</v>
      </c>
      <c r="BN161" s="42" t="s">
        <v>2276</v>
      </c>
    </row>
    <row r="162" spans="1:66" ht="33" customHeight="1" x14ac:dyDescent="0.3">
      <c r="A162" s="48">
        <v>159</v>
      </c>
      <c r="B162" s="28" t="s">
        <v>211</v>
      </c>
      <c r="C162" s="6" t="s">
        <v>223</v>
      </c>
      <c r="D162" s="6" t="s">
        <v>473</v>
      </c>
      <c r="E162" s="6" t="s">
        <v>450</v>
      </c>
      <c r="F162" s="20" t="str">
        <f t="shared" si="36"/>
        <v>일반직무</v>
      </c>
      <c r="G162" s="8" t="s">
        <v>350</v>
      </c>
      <c r="H162" s="17" t="s">
        <v>219</v>
      </c>
      <c r="I162" s="8" t="s">
        <v>548</v>
      </c>
      <c r="J162" s="22" t="s">
        <v>2278</v>
      </c>
      <c r="K162" s="47" t="s">
        <v>2277</v>
      </c>
      <c r="L162" s="8" t="s">
        <v>191</v>
      </c>
      <c r="M162" s="17">
        <f>VLOOKUP(AG162,'조정계수 2025.02.01'!A:C,3,0)</f>
        <v>0.8</v>
      </c>
      <c r="N162" s="16">
        <v>19</v>
      </c>
      <c r="O162" s="16">
        <v>1</v>
      </c>
      <c r="P162" s="8">
        <v>20</v>
      </c>
      <c r="Q162" s="8">
        <v>40</v>
      </c>
      <c r="R162" s="21" t="s">
        <v>199</v>
      </c>
      <c r="S162" s="8" t="s">
        <v>209</v>
      </c>
      <c r="T162" s="43">
        <f t="shared" si="37"/>
        <v>83600</v>
      </c>
      <c r="U162" s="44">
        <f t="shared" si="38"/>
        <v>23408</v>
      </c>
      <c r="V162" s="44">
        <f t="shared" si="39"/>
        <v>60192</v>
      </c>
      <c r="W162" s="45">
        <f t="shared" si="40"/>
        <v>30096</v>
      </c>
      <c r="X162" s="45">
        <f t="shared" si="41"/>
        <v>53504</v>
      </c>
      <c r="Y162" s="46">
        <f t="shared" si="42"/>
        <v>56848</v>
      </c>
      <c r="Z162" s="46">
        <f t="shared" si="43"/>
        <v>26752</v>
      </c>
      <c r="AA162" s="26" t="s">
        <v>81</v>
      </c>
      <c r="AB162" s="26" t="s">
        <v>36</v>
      </c>
      <c r="AC162" s="26" t="s">
        <v>24</v>
      </c>
      <c r="AD162" s="26" t="s">
        <v>152</v>
      </c>
      <c r="AE162" s="8" t="s">
        <v>426</v>
      </c>
      <c r="AF162" s="8" t="s">
        <v>332</v>
      </c>
      <c r="AG162" s="17" t="str">
        <f t="shared" si="44"/>
        <v>200107</v>
      </c>
      <c r="AH162" s="8" t="s">
        <v>259</v>
      </c>
      <c r="AI162" s="8" t="s">
        <v>348</v>
      </c>
      <c r="BK162" s="19" t="s">
        <v>221</v>
      </c>
      <c r="BL162" s="112">
        <v>2000</v>
      </c>
      <c r="BM162" s="42">
        <f t="shared" si="45"/>
        <v>4</v>
      </c>
      <c r="BN162" s="42" t="s">
        <v>2280</v>
      </c>
    </row>
    <row r="163" spans="1:66" ht="33" customHeight="1" x14ac:dyDescent="0.3">
      <c r="A163" s="48">
        <v>160</v>
      </c>
      <c r="B163" s="28" t="s">
        <v>211</v>
      </c>
      <c r="C163" s="6" t="s">
        <v>223</v>
      </c>
      <c r="D163" s="6" t="s">
        <v>437</v>
      </c>
      <c r="E163" s="6" t="s">
        <v>214</v>
      </c>
      <c r="F163" s="20" t="str">
        <f t="shared" si="36"/>
        <v>일반직무</v>
      </c>
      <c r="G163" s="8" t="s">
        <v>350</v>
      </c>
      <c r="H163" s="17" t="s">
        <v>219</v>
      </c>
      <c r="I163" s="8" t="s">
        <v>550</v>
      </c>
      <c r="J163" s="22" t="s">
        <v>2281</v>
      </c>
      <c r="K163" s="47" t="s">
        <v>388</v>
      </c>
      <c r="L163" s="8" t="s">
        <v>191</v>
      </c>
      <c r="M163" s="17">
        <f>VLOOKUP(AG163,'조정계수 2025.02.01'!A:C,3,0)</f>
        <v>0.9</v>
      </c>
      <c r="N163" s="16">
        <v>19</v>
      </c>
      <c r="O163" s="16">
        <v>1</v>
      </c>
      <c r="P163" s="8">
        <v>20</v>
      </c>
      <c r="Q163" s="8">
        <v>40</v>
      </c>
      <c r="R163" s="21" t="s">
        <v>199</v>
      </c>
      <c r="S163" s="8" t="s">
        <v>209</v>
      </c>
      <c r="T163" s="43">
        <f t="shared" si="37"/>
        <v>83600</v>
      </c>
      <c r="U163" s="44">
        <f t="shared" si="38"/>
        <v>15884</v>
      </c>
      <c r="V163" s="44">
        <f t="shared" si="39"/>
        <v>67716</v>
      </c>
      <c r="W163" s="45">
        <f t="shared" si="40"/>
        <v>23408</v>
      </c>
      <c r="X163" s="45">
        <f t="shared" si="41"/>
        <v>60192</v>
      </c>
      <c r="Y163" s="46">
        <f t="shared" si="42"/>
        <v>53504</v>
      </c>
      <c r="Z163" s="46">
        <f t="shared" si="43"/>
        <v>30096</v>
      </c>
      <c r="AA163" s="21"/>
      <c r="AB163" s="21" t="s">
        <v>270</v>
      </c>
      <c r="AC163" s="21" t="s">
        <v>44</v>
      </c>
      <c r="AD163" s="21" t="s">
        <v>59</v>
      </c>
      <c r="AE163" s="8" t="s">
        <v>426</v>
      </c>
      <c r="AF163" s="8" t="s">
        <v>246</v>
      </c>
      <c r="AG163" s="17" t="str">
        <f t="shared" si="44"/>
        <v>050102</v>
      </c>
      <c r="AH163" s="8" t="s">
        <v>256</v>
      </c>
      <c r="AI163" s="8" t="s">
        <v>348</v>
      </c>
      <c r="BK163" s="19" t="s">
        <v>221</v>
      </c>
      <c r="BL163" s="112">
        <v>2000</v>
      </c>
      <c r="BM163" s="42">
        <f t="shared" si="45"/>
        <v>4</v>
      </c>
      <c r="BN163" s="42" t="s">
        <v>2269</v>
      </c>
    </row>
    <row r="164" spans="1:66" ht="33" customHeight="1" x14ac:dyDescent="0.3">
      <c r="A164" s="48">
        <v>161</v>
      </c>
      <c r="B164" s="28" t="s">
        <v>211</v>
      </c>
      <c r="C164" s="6" t="s">
        <v>223</v>
      </c>
      <c r="D164" s="6" t="s">
        <v>458</v>
      </c>
      <c r="E164" s="6" t="s">
        <v>469</v>
      </c>
      <c r="F164" s="20" t="str">
        <f t="shared" si="36"/>
        <v>일반직무</v>
      </c>
      <c r="G164" s="8" t="s">
        <v>350</v>
      </c>
      <c r="H164" s="67" t="s">
        <v>215</v>
      </c>
      <c r="I164" s="8" t="s">
        <v>537</v>
      </c>
      <c r="J164" s="22" t="s">
        <v>143</v>
      </c>
      <c r="K164" s="47" t="s">
        <v>570</v>
      </c>
      <c r="L164" s="8" t="s">
        <v>206</v>
      </c>
      <c r="M164" s="17">
        <v>1</v>
      </c>
      <c r="N164" s="16">
        <v>19</v>
      </c>
      <c r="O164" s="16">
        <v>1</v>
      </c>
      <c r="P164" s="8">
        <v>20</v>
      </c>
      <c r="Q164" s="8">
        <v>40</v>
      </c>
      <c r="R164" s="21" t="s">
        <v>199</v>
      </c>
      <c r="S164" s="8" t="s">
        <v>209</v>
      </c>
      <c r="T164" s="43">
        <f t="shared" si="37"/>
        <v>123200</v>
      </c>
      <c r="U164" s="44">
        <f t="shared" ref="U164:U167" si="46">T164-V164</f>
        <v>12320</v>
      </c>
      <c r="V164" s="44">
        <f t="shared" si="39"/>
        <v>110880</v>
      </c>
      <c r="W164" s="45">
        <f t="shared" ref="W164:W167" si="47">T164-X164</f>
        <v>24640</v>
      </c>
      <c r="X164" s="45">
        <f t="shared" si="41"/>
        <v>98560</v>
      </c>
      <c r="Y164" s="46">
        <f t="shared" ref="Y164:Y167" si="48">T164-Z164</f>
        <v>73920</v>
      </c>
      <c r="Z164" s="46">
        <f t="shared" si="43"/>
        <v>49280</v>
      </c>
      <c r="AA164" s="26" t="s">
        <v>52</v>
      </c>
      <c r="AB164" s="26" t="s">
        <v>389</v>
      </c>
      <c r="AC164" s="26" t="s">
        <v>34</v>
      </c>
      <c r="AD164" s="26" t="s">
        <v>119</v>
      </c>
      <c r="AE164" s="8" t="s">
        <v>426</v>
      </c>
      <c r="AF164" s="8" t="s">
        <v>258</v>
      </c>
      <c r="AG164" s="17" t="str">
        <f t="shared" ref="AG164:AG167" si="49">LEFT(AF164,6)</f>
        <v>020101</v>
      </c>
      <c r="AH164" s="8" t="s">
        <v>326</v>
      </c>
      <c r="AI164" s="8" t="s">
        <v>348</v>
      </c>
      <c r="BK164" s="19" t="s">
        <v>221</v>
      </c>
      <c r="BL164" s="112">
        <v>2500</v>
      </c>
      <c r="BM164" s="42">
        <f t="shared" ref="BM164:BM167" si="50">BL164/500</f>
        <v>5</v>
      </c>
      <c r="BN164" s="42" t="s">
        <v>2226</v>
      </c>
    </row>
    <row r="165" spans="1:66" ht="33" customHeight="1" x14ac:dyDescent="0.3">
      <c r="A165" s="48">
        <v>162</v>
      </c>
      <c r="B165" s="28" t="s">
        <v>211</v>
      </c>
      <c r="C165" s="6" t="s">
        <v>223</v>
      </c>
      <c r="D165" s="6" t="s">
        <v>437</v>
      </c>
      <c r="E165" s="6" t="s">
        <v>418</v>
      </c>
      <c r="F165" s="20" t="str">
        <f t="shared" si="36"/>
        <v>NCS과정</v>
      </c>
      <c r="G165" s="8" t="s">
        <v>353</v>
      </c>
      <c r="H165" s="17"/>
      <c r="I165" s="8" t="s">
        <v>542</v>
      </c>
      <c r="J165" s="22" t="s">
        <v>2283</v>
      </c>
      <c r="K165" s="47" t="s">
        <v>571</v>
      </c>
      <c r="L165" s="8" t="s">
        <v>191</v>
      </c>
      <c r="M165" s="17">
        <f>VLOOKUP(AG165,'조정계수 2025.02.01'!A:C,3,0)</f>
        <v>0.8</v>
      </c>
      <c r="N165" s="16">
        <v>30</v>
      </c>
      <c r="O165" s="16">
        <v>0</v>
      </c>
      <c r="P165" s="8">
        <v>30</v>
      </c>
      <c r="Q165" s="8">
        <v>40</v>
      </c>
      <c r="R165" s="21" t="s">
        <v>199</v>
      </c>
      <c r="S165" s="8" t="s">
        <v>209</v>
      </c>
      <c r="T165" s="43">
        <f t="shared" si="37"/>
        <v>125400</v>
      </c>
      <c r="U165" s="44">
        <f t="shared" si="46"/>
        <v>35112</v>
      </c>
      <c r="V165" s="44">
        <f t="shared" si="39"/>
        <v>90288</v>
      </c>
      <c r="W165" s="45">
        <f t="shared" si="47"/>
        <v>45144</v>
      </c>
      <c r="X165" s="45">
        <f t="shared" si="41"/>
        <v>80256</v>
      </c>
      <c r="Y165" s="46">
        <f t="shared" si="48"/>
        <v>85272</v>
      </c>
      <c r="Z165" s="46">
        <f t="shared" si="43"/>
        <v>40128</v>
      </c>
      <c r="AA165" s="26" t="s">
        <v>22</v>
      </c>
      <c r="AB165" s="27" t="s">
        <v>17</v>
      </c>
      <c r="AC165" s="26" t="s">
        <v>38</v>
      </c>
      <c r="AD165" s="26" t="s">
        <v>293</v>
      </c>
      <c r="AE165" s="8" t="s">
        <v>425</v>
      </c>
      <c r="AF165" s="8" t="s">
        <v>245</v>
      </c>
      <c r="AG165" s="17" t="str">
        <f t="shared" si="49"/>
        <v>040301</v>
      </c>
      <c r="AH165" s="8" t="s">
        <v>252</v>
      </c>
      <c r="AI165" s="8" t="s">
        <v>355</v>
      </c>
      <c r="BK165" s="19" t="s">
        <v>221</v>
      </c>
      <c r="BL165" s="112">
        <v>2500</v>
      </c>
      <c r="BM165" s="42">
        <f t="shared" si="50"/>
        <v>5</v>
      </c>
      <c r="BN165" s="42" t="s">
        <v>2284</v>
      </c>
    </row>
    <row r="166" spans="1:66" ht="33" customHeight="1" x14ac:dyDescent="0.3">
      <c r="A166" s="48">
        <v>163</v>
      </c>
      <c r="B166" s="28" t="s">
        <v>211</v>
      </c>
      <c r="C166" s="6" t="s">
        <v>223</v>
      </c>
      <c r="D166" s="6" t="s">
        <v>473</v>
      </c>
      <c r="E166" s="6" t="s">
        <v>450</v>
      </c>
      <c r="F166" s="20" t="str">
        <f t="shared" si="36"/>
        <v>NCS과정</v>
      </c>
      <c r="G166" s="8" t="s">
        <v>353</v>
      </c>
      <c r="H166" s="17"/>
      <c r="I166" s="8" t="s">
        <v>552</v>
      </c>
      <c r="J166" s="22" t="s">
        <v>2285</v>
      </c>
      <c r="K166" s="47" t="s">
        <v>338</v>
      </c>
      <c r="L166" s="8" t="s">
        <v>191</v>
      </c>
      <c r="M166" s="17">
        <f>VLOOKUP(AG166,'조정계수 2025.02.01'!A:C,3,0)</f>
        <v>0.9</v>
      </c>
      <c r="N166" s="16">
        <v>30</v>
      </c>
      <c r="O166" s="16">
        <v>0</v>
      </c>
      <c r="P166" s="8">
        <v>30</v>
      </c>
      <c r="Q166" s="8">
        <v>40</v>
      </c>
      <c r="R166" s="21" t="s">
        <v>199</v>
      </c>
      <c r="S166" s="8" t="s">
        <v>209</v>
      </c>
      <c r="T166" s="43">
        <f t="shared" si="37"/>
        <v>125400</v>
      </c>
      <c r="U166" s="44">
        <f t="shared" si="46"/>
        <v>23826</v>
      </c>
      <c r="V166" s="44">
        <f t="shared" si="39"/>
        <v>101574</v>
      </c>
      <c r="W166" s="45">
        <f t="shared" si="47"/>
        <v>35112</v>
      </c>
      <c r="X166" s="45">
        <f t="shared" si="41"/>
        <v>90288</v>
      </c>
      <c r="Y166" s="46">
        <f t="shared" si="48"/>
        <v>80256</v>
      </c>
      <c r="Z166" s="46">
        <f t="shared" si="43"/>
        <v>45144</v>
      </c>
      <c r="AA166" s="26" t="s">
        <v>28</v>
      </c>
      <c r="AB166" s="26" t="s">
        <v>83</v>
      </c>
      <c r="AC166" s="26" t="s">
        <v>27</v>
      </c>
      <c r="AD166" s="26" t="s">
        <v>291</v>
      </c>
      <c r="AE166" s="8" t="s">
        <v>425</v>
      </c>
      <c r="AF166" s="8" t="s">
        <v>248</v>
      </c>
      <c r="AG166" s="17" t="str">
        <f t="shared" si="49"/>
        <v>200105</v>
      </c>
      <c r="AH166" s="8" t="s">
        <v>356</v>
      </c>
      <c r="AI166" s="8" t="s">
        <v>355</v>
      </c>
      <c r="BK166" s="19" t="s">
        <v>221</v>
      </c>
      <c r="BL166" s="112">
        <v>500</v>
      </c>
      <c r="BM166" s="42">
        <f t="shared" si="50"/>
        <v>1</v>
      </c>
      <c r="BN166" s="42" t="s">
        <v>2288</v>
      </c>
    </row>
    <row r="167" spans="1:66" ht="33" customHeight="1" x14ac:dyDescent="0.25">
      <c r="A167" s="48">
        <v>164</v>
      </c>
      <c r="B167" s="28" t="s">
        <v>211</v>
      </c>
      <c r="C167" s="5" t="s">
        <v>223</v>
      </c>
      <c r="D167" s="5" t="s">
        <v>437</v>
      </c>
      <c r="E167" s="5" t="s">
        <v>184</v>
      </c>
      <c r="F167" s="20" t="str">
        <f t="shared" si="36"/>
        <v>NCS과정</v>
      </c>
      <c r="G167" s="8" t="s">
        <v>353</v>
      </c>
      <c r="H167" s="17"/>
      <c r="I167" s="8" t="s">
        <v>566</v>
      </c>
      <c r="J167" s="22" t="s">
        <v>2289</v>
      </c>
      <c r="K167" s="47" t="s">
        <v>384</v>
      </c>
      <c r="L167" s="8" t="s">
        <v>191</v>
      </c>
      <c r="M167" s="17">
        <v>1</v>
      </c>
      <c r="N167" s="16">
        <v>30</v>
      </c>
      <c r="O167" s="16">
        <v>0</v>
      </c>
      <c r="P167" s="8">
        <v>30</v>
      </c>
      <c r="Q167" s="8">
        <v>40</v>
      </c>
      <c r="R167" s="21" t="s">
        <v>199</v>
      </c>
      <c r="S167" s="8" t="s">
        <v>209</v>
      </c>
      <c r="T167" s="43">
        <f t="shared" si="37"/>
        <v>125400</v>
      </c>
      <c r="U167" s="44">
        <f t="shared" si="46"/>
        <v>12540</v>
      </c>
      <c r="V167" s="44">
        <f t="shared" si="39"/>
        <v>112860</v>
      </c>
      <c r="W167" s="45">
        <f t="shared" si="47"/>
        <v>25080</v>
      </c>
      <c r="X167" s="45">
        <f t="shared" si="41"/>
        <v>100320</v>
      </c>
      <c r="Y167" s="46">
        <f t="shared" si="48"/>
        <v>75240</v>
      </c>
      <c r="Z167" s="46">
        <f t="shared" si="43"/>
        <v>50160</v>
      </c>
      <c r="AA167" s="25" t="s">
        <v>3</v>
      </c>
      <c r="AB167" s="25" t="s">
        <v>102</v>
      </c>
      <c r="AC167" s="25" t="s">
        <v>304</v>
      </c>
      <c r="AD167" s="25" t="s">
        <v>280</v>
      </c>
      <c r="AE167" s="8" t="s">
        <v>425</v>
      </c>
      <c r="AF167" s="8" t="s">
        <v>127</v>
      </c>
      <c r="AG167" s="17" t="str">
        <f t="shared" si="49"/>
        <v>200303</v>
      </c>
      <c r="AH167" s="8" t="s">
        <v>357</v>
      </c>
      <c r="AI167" s="8" t="s">
        <v>355</v>
      </c>
      <c r="BK167" s="19" t="s">
        <v>221</v>
      </c>
      <c r="BL167" s="112">
        <v>500</v>
      </c>
      <c r="BM167" s="42">
        <f t="shared" si="50"/>
        <v>1</v>
      </c>
      <c r="BN167" s="42" t="s">
        <v>2290</v>
      </c>
    </row>
    <row r="168" spans="1:66" ht="33" customHeight="1" x14ac:dyDescent="0.3">
      <c r="G168" s="9"/>
      <c r="H168" s="9"/>
      <c r="L168" s="9"/>
      <c r="M168" s="9"/>
      <c r="N168" s="12"/>
      <c r="O168" s="12"/>
      <c r="P168" s="12"/>
      <c r="Q168" s="12"/>
      <c r="R168" s="12"/>
      <c r="T168" s="33"/>
      <c r="U168" s="33"/>
      <c r="V168" s="33"/>
      <c r="W168" s="33"/>
      <c r="X168" s="33"/>
      <c r="Y168" s="33"/>
      <c r="Z168" s="33"/>
      <c r="AA168" s="15"/>
      <c r="AB168" s="15"/>
      <c r="AC168" s="15"/>
      <c r="AD168" s="15"/>
      <c r="AE168" s="10"/>
      <c r="AF168" s="9"/>
      <c r="AG168" s="18"/>
      <c r="AH168" s="11"/>
      <c r="AI168" s="11"/>
    </row>
    <row r="169" spans="1:66" ht="33" customHeight="1" x14ac:dyDescent="0.3">
      <c r="G169" s="9"/>
      <c r="H169" s="9"/>
      <c r="L169" s="9"/>
      <c r="M169" s="9"/>
      <c r="N169" s="12"/>
      <c r="O169" s="12"/>
      <c r="P169" s="12"/>
      <c r="Q169" s="12"/>
      <c r="R169" s="12"/>
      <c r="T169" s="33"/>
      <c r="U169" s="33"/>
      <c r="V169" s="33"/>
      <c r="W169" s="33"/>
      <c r="X169" s="33"/>
      <c r="Y169" s="33"/>
      <c r="Z169" s="33"/>
      <c r="AA169" s="15"/>
      <c r="AB169" s="15"/>
      <c r="AC169" s="15"/>
      <c r="AD169" s="15"/>
      <c r="AE169" s="10"/>
      <c r="AF169" s="9"/>
      <c r="AG169" s="18"/>
      <c r="AH169" s="11"/>
      <c r="AI169" s="11"/>
    </row>
    <row r="170" spans="1:66" ht="33" customHeight="1" x14ac:dyDescent="0.3">
      <c r="G170" s="9"/>
      <c r="H170" s="9"/>
      <c r="L170" s="9"/>
      <c r="M170" s="9"/>
      <c r="N170" s="12"/>
      <c r="O170" s="12"/>
      <c r="P170" s="12"/>
      <c r="Q170" s="12"/>
      <c r="R170" s="12"/>
      <c r="T170" s="33"/>
      <c r="U170" s="33"/>
      <c r="V170" s="33"/>
      <c r="W170" s="33"/>
      <c r="X170" s="33"/>
      <c r="Y170" s="33"/>
      <c r="Z170" s="33"/>
      <c r="AE170" s="10"/>
      <c r="AF170" s="9"/>
      <c r="AG170" s="18"/>
      <c r="AH170" s="11"/>
      <c r="AI170" s="11"/>
    </row>
    <row r="171" spans="1:66" ht="33" customHeight="1" x14ac:dyDescent="0.3">
      <c r="G171" s="9"/>
      <c r="H171" s="9"/>
      <c r="L171" s="9"/>
      <c r="M171" s="9"/>
      <c r="N171" s="12"/>
      <c r="O171" s="12"/>
      <c r="P171" s="12"/>
      <c r="Q171" s="12"/>
      <c r="R171" s="12"/>
      <c r="T171" s="33"/>
      <c r="U171" s="33"/>
      <c r="V171" s="33"/>
      <c r="W171" s="33"/>
      <c r="X171" s="33"/>
      <c r="Y171" s="33"/>
      <c r="Z171" s="33"/>
      <c r="AE171" s="10"/>
      <c r="AF171" s="9"/>
      <c r="AG171" s="18"/>
      <c r="AH171" s="11"/>
      <c r="AI171" s="11"/>
    </row>
    <row r="172" spans="1:66" ht="33" customHeight="1" x14ac:dyDescent="0.3">
      <c r="G172" s="9"/>
      <c r="H172" s="9"/>
      <c r="L172" s="9"/>
      <c r="M172" s="9"/>
      <c r="N172" s="12"/>
      <c r="O172" s="12"/>
      <c r="P172" s="12"/>
      <c r="Q172" s="12"/>
      <c r="R172" s="12"/>
      <c r="T172" s="33"/>
      <c r="U172" s="33"/>
      <c r="V172" s="33"/>
      <c r="W172" s="33"/>
      <c r="X172" s="33"/>
      <c r="Y172" s="33"/>
      <c r="Z172" s="33"/>
      <c r="AE172" s="10"/>
      <c r="AF172" s="9"/>
      <c r="AG172" s="18"/>
      <c r="AH172" s="11"/>
      <c r="AI172" s="11"/>
    </row>
    <row r="173" spans="1:66" ht="33" customHeight="1" x14ac:dyDescent="0.3">
      <c r="G173" s="9"/>
      <c r="H173" s="9"/>
      <c r="L173" s="9"/>
      <c r="M173" s="9"/>
      <c r="N173" s="12"/>
      <c r="O173" s="12"/>
      <c r="P173" s="12"/>
      <c r="Q173" s="12"/>
      <c r="R173" s="12"/>
      <c r="T173" s="33"/>
      <c r="U173" s="33"/>
      <c r="V173" s="33"/>
      <c r="W173" s="33"/>
      <c r="X173" s="33"/>
      <c r="Y173" s="33"/>
      <c r="Z173" s="33"/>
      <c r="AE173" s="10"/>
      <c r="AF173" s="9"/>
      <c r="AG173" s="18"/>
      <c r="AH173" s="11"/>
      <c r="AI173" s="11"/>
    </row>
    <row r="174" spans="1:66" ht="33" customHeight="1" x14ac:dyDescent="0.3">
      <c r="G174" s="9"/>
      <c r="H174" s="9"/>
      <c r="L174" s="9"/>
      <c r="M174" s="9"/>
      <c r="N174" s="12"/>
      <c r="O174" s="12"/>
      <c r="P174" s="12"/>
      <c r="Q174" s="12"/>
      <c r="R174" s="12"/>
      <c r="T174" s="33"/>
      <c r="U174" s="33"/>
      <c r="V174" s="33"/>
      <c r="W174" s="33"/>
      <c r="X174" s="33"/>
      <c r="Y174" s="33"/>
      <c r="Z174" s="33"/>
      <c r="AE174" s="10"/>
      <c r="AF174" s="9"/>
      <c r="AG174" s="18"/>
      <c r="AH174" s="11"/>
      <c r="AI174" s="11"/>
    </row>
    <row r="175" spans="1:66" ht="33" customHeight="1" x14ac:dyDescent="0.3">
      <c r="G175" s="9"/>
      <c r="H175" s="9"/>
      <c r="L175" s="9"/>
      <c r="M175" s="9"/>
      <c r="N175" s="12"/>
      <c r="O175" s="12"/>
      <c r="P175" s="12"/>
      <c r="Q175" s="12"/>
      <c r="R175" s="12"/>
      <c r="T175" s="33"/>
      <c r="U175" s="33"/>
      <c r="V175" s="33"/>
      <c r="W175" s="33"/>
      <c r="X175" s="33"/>
      <c r="Y175" s="33"/>
      <c r="Z175" s="33"/>
      <c r="AE175" s="10"/>
      <c r="AF175" s="9"/>
      <c r="AG175" s="18"/>
      <c r="AH175" s="11"/>
      <c r="AI175" s="11"/>
    </row>
    <row r="176" spans="1:66" ht="33" customHeight="1" x14ac:dyDescent="0.3">
      <c r="G176" s="9"/>
      <c r="H176" s="9"/>
      <c r="L176" s="9"/>
      <c r="M176" s="9"/>
      <c r="N176" s="12"/>
      <c r="O176" s="12"/>
      <c r="P176" s="12"/>
      <c r="Q176" s="12"/>
      <c r="R176" s="12"/>
      <c r="T176" s="33"/>
      <c r="U176" s="33"/>
      <c r="V176" s="33"/>
      <c r="W176" s="33"/>
      <c r="X176" s="33"/>
      <c r="Y176" s="33"/>
      <c r="Z176" s="33"/>
      <c r="AE176" s="10"/>
      <c r="AF176" s="9"/>
      <c r="AG176" s="18"/>
      <c r="AH176" s="11"/>
      <c r="AI176" s="11"/>
    </row>
    <row r="177" spans="7:35" ht="33" customHeight="1" x14ac:dyDescent="0.3">
      <c r="G177" s="9"/>
      <c r="H177" s="9"/>
      <c r="L177" s="9"/>
      <c r="M177" s="9"/>
      <c r="N177" s="12"/>
      <c r="O177" s="12"/>
      <c r="P177" s="12"/>
      <c r="Q177" s="12"/>
      <c r="R177" s="12"/>
      <c r="T177" s="33"/>
      <c r="U177" s="33"/>
      <c r="V177" s="33"/>
      <c r="W177" s="33"/>
      <c r="X177" s="33"/>
      <c r="Y177" s="33"/>
      <c r="Z177" s="33"/>
      <c r="AE177" s="10"/>
      <c r="AF177" s="9"/>
      <c r="AG177" s="18"/>
      <c r="AH177" s="11"/>
      <c r="AI177" s="11"/>
    </row>
    <row r="178" spans="7:35" ht="33" customHeight="1" x14ac:dyDescent="0.3">
      <c r="G178" s="9"/>
      <c r="H178" s="9"/>
      <c r="L178" s="9"/>
      <c r="M178" s="9"/>
      <c r="N178" s="12"/>
      <c r="O178" s="12"/>
      <c r="P178" s="12"/>
      <c r="Q178" s="12"/>
      <c r="R178" s="12"/>
      <c r="T178" s="33"/>
      <c r="U178" s="33"/>
      <c r="V178" s="33"/>
      <c r="W178" s="33"/>
      <c r="X178" s="33"/>
      <c r="Y178" s="33"/>
      <c r="Z178" s="33"/>
      <c r="AE178" s="10"/>
      <c r="AF178" s="9"/>
      <c r="AG178" s="18"/>
      <c r="AH178" s="11"/>
      <c r="AI178" s="11"/>
    </row>
    <row r="179" spans="7:35" ht="33" customHeight="1" x14ac:dyDescent="0.3">
      <c r="G179" s="9"/>
      <c r="H179" s="9"/>
      <c r="L179" s="9"/>
      <c r="M179" s="9"/>
      <c r="N179" s="12"/>
      <c r="O179" s="12"/>
      <c r="P179" s="12"/>
      <c r="Q179" s="12"/>
      <c r="R179" s="12"/>
      <c r="T179" s="33"/>
      <c r="U179" s="33"/>
      <c r="V179" s="33"/>
      <c r="W179" s="33"/>
      <c r="X179" s="33"/>
      <c r="Y179" s="33"/>
      <c r="Z179" s="33"/>
      <c r="AE179" s="10"/>
      <c r="AF179" s="9"/>
      <c r="AG179" s="18"/>
      <c r="AH179" s="11"/>
      <c r="AI179" s="11"/>
    </row>
    <row r="180" spans="7:35" ht="33" customHeight="1" x14ac:dyDescent="0.3">
      <c r="G180" s="9"/>
      <c r="H180" s="9"/>
      <c r="L180" s="9"/>
      <c r="M180" s="9"/>
      <c r="N180" s="12"/>
      <c r="O180" s="12"/>
      <c r="P180" s="12"/>
      <c r="Q180" s="12"/>
      <c r="R180" s="12"/>
      <c r="T180" s="33"/>
      <c r="U180" s="33"/>
      <c r="V180" s="33"/>
      <c r="W180" s="33"/>
      <c r="X180" s="33"/>
      <c r="Y180" s="33"/>
      <c r="Z180" s="33"/>
      <c r="AE180" s="10"/>
      <c r="AF180" s="9"/>
      <c r="AG180" s="18"/>
      <c r="AH180" s="11"/>
      <c r="AI180" s="11"/>
    </row>
    <row r="181" spans="7:35" ht="33" customHeight="1" x14ac:dyDescent="0.3">
      <c r="G181" s="9"/>
      <c r="H181" s="9"/>
      <c r="L181" s="9"/>
      <c r="M181" s="9"/>
      <c r="N181" s="12"/>
      <c r="O181" s="12"/>
      <c r="P181" s="12"/>
      <c r="Q181" s="12"/>
      <c r="R181" s="12"/>
      <c r="T181" s="33"/>
      <c r="U181" s="33"/>
      <c r="V181" s="33"/>
      <c r="W181" s="33"/>
      <c r="X181" s="33"/>
      <c r="Y181" s="33"/>
      <c r="Z181" s="33"/>
      <c r="AE181" s="10"/>
      <c r="AF181" s="9"/>
      <c r="AG181" s="18"/>
      <c r="AH181" s="11"/>
      <c r="AI181" s="11"/>
    </row>
    <row r="182" spans="7:35" ht="33" customHeight="1" x14ac:dyDescent="0.3">
      <c r="G182" s="9"/>
      <c r="H182" s="9"/>
      <c r="L182" s="9"/>
      <c r="M182" s="9"/>
      <c r="N182" s="12"/>
      <c r="O182" s="12"/>
      <c r="P182" s="12"/>
      <c r="Q182" s="12"/>
      <c r="R182" s="12"/>
      <c r="T182" s="33"/>
      <c r="U182" s="33"/>
      <c r="V182" s="33"/>
      <c r="W182" s="33"/>
      <c r="X182" s="33"/>
      <c r="Y182" s="33"/>
      <c r="Z182" s="33"/>
      <c r="AE182" s="10"/>
      <c r="AF182" s="9"/>
      <c r="AG182" s="18"/>
      <c r="AH182" s="11"/>
      <c r="AI182" s="11"/>
    </row>
    <row r="183" spans="7:35" ht="33" customHeight="1" x14ac:dyDescent="0.3">
      <c r="G183" s="9"/>
      <c r="H183" s="9"/>
      <c r="L183" s="9"/>
      <c r="M183" s="9"/>
      <c r="N183" s="12"/>
      <c r="O183" s="12"/>
      <c r="P183" s="12"/>
      <c r="Q183" s="12"/>
      <c r="R183" s="12"/>
      <c r="T183" s="33"/>
      <c r="U183" s="33"/>
      <c r="V183" s="33"/>
      <c r="W183" s="33"/>
      <c r="X183" s="33"/>
      <c r="Y183" s="33"/>
      <c r="Z183" s="33"/>
      <c r="AE183" s="10"/>
      <c r="AF183" s="9"/>
      <c r="AG183" s="18"/>
      <c r="AH183" s="11"/>
      <c r="AI183" s="11"/>
    </row>
    <row r="184" spans="7:35" ht="33" customHeight="1" x14ac:dyDescent="0.3">
      <c r="G184" s="9"/>
      <c r="H184" s="9"/>
      <c r="L184" s="9"/>
      <c r="M184" s="9"/>
      <c r="N184" s="12"/>
      <c r="O184" s="12"/>
      <c r="P184" s="12"/>
      <c r="Q184" s="12"/>
      <c r="R184" s="12"/>
      <c r="T184" s="33"/>
      <c r="U184" s="33"/>
      <c r="V184" s="33"/>
      <c r="W184" s="33"/>
      <c r="X184" s="33"/>
      <c r="Y184" s="33"/>
      <c r="Z184" s="33"/>
      <c r="AE184" s="10"/>
      <c r="AF184" s="9"/>
      <c r="AG184" s="18"/>
      <c r="AH184" s="11"/>
      <c r="AI184" s="11"/>
    </row>
    <row r="185" spans="7:35" ht="33" customHeight="1" x14ac:dyDescent="0.3">
      <c r="G185" s="9"/>
      <c r="H185" s="9"/>
      <c r="L185" s="9"/>
      <c r="M185" s="9"/>
      <c r="N185" s="12"/>
      <c r="O185" s="12"/>
      <c r="P185" s="12"/>
      <c r="Q185" s="12"/>
      <c r="R185" s="12"/>
      <c r="T185" s="33"/>
      <c r="U185" s="33"/>
      <c r="V185" s="33"/>
      <c r="W185" s="33"/>
      <c r="X185" s="33"/>
      <c r="Y185" s="33"/>
      <c r="Z185" s="33"/>
      <c r="AE185" s="10"/>
      <c r="AF185" s="9"/>
      <c r="AG185" s="18"/>
      <c r="AH185" s="11"/>
      <c r="AI185" s="11"/>
    </row>
    <row r="186" spans="7:35" ht="33" customHeight="1" x14ac:dyDescent="0.3">
      <c r="G186" s="9"/>
      <c r="H186" s="9"/>
      <c r="L186" s="9"/>
      <c r="M186" s="9"/>
      <c r="N186" s="12"/>
      <c r="O186" s="12"/>
      <c r="P186" s="12"/>
      <c r="Q186" s="12"/>
      <c r="R186" s="12"/>
      <c r="T186" s="33"/>
      <c r="U186" s="33"/>
      <c r="V186" s="33"/>
      <c r="W186" s="33"/>
      <c r="X186" s="33"/>
      <c r="Y186" s="33"/>
      <c r="Z186" s="33"/>
      <c r="AE186" s="10"/>
      <c r="AF186" s="9"/>
      <c r="AG186" s="18"/>
      <c r="AH186" s="11"/>
      <c r="AI186" s="11"/>
    </row>
    <row r="187" spans="7:35" ht="33" customHeight="1" x14ac:dyDescent="0.3">
      <c r="G187" s="9"/>
      <c r="H187" s="9"/>
      <c r="L187" s="9"/>
      <c r="M187" s="9"/>
      <c r="N187" s="12"/>
      <c r="O187" s="12"/>
      <c r="P187" s="12"/>
      <c r="Q187" s="12"/>
      <c r="R187" s="12"/>
      <c r="T187" s="33"/>
      <c r="U187" s="33"/>
      <c r="V187" s="33"/>
      <c r="W187" s="33"/>
      <c r="X187" s="33"/>
      <c r="Y187" s="33"/>
      <c r="Z187" s="33"/>
      <c r="AE187" s="10"/>
      <c r="AF187" s="9"/>
      <c r="AG187" s="18"/>
      <c r="AH187" s="11"/>
      <c r="AI187" s="11"/>
    </row>
    <row r="188" spans="7:35" ht="33" customHeight="1" x14ac:dyDescent="0.3">
      <c r="G188" s="9"/>
      <c r="H188" s="9"/>
      <c r="L188" s="9"/>
      <c r="M188" s="9"/>
      <c r="N188" s="12"/>
      <c r="O188" s="12"/>
      <c r="P188" s="12"/>
      <c r="Q188" s="12"/>
      <c r="R188" s="12"/>
      <c r="T188" s="33"/>
      <c r="U188" s="33"/>
      <c r="V188" s="33"/>
      <c r="W188" s="33"/>
      <c r="X188" s="33"/>
      <c r="Y188" s="33"/>
      <c r="Z188" s="33"/>
      <c r="AE188" s="10"/>
      <c r="AF188" s="9"/>
      <c r="AG188" s="18"/>
      <c r="AH188" s="11"/>
      <c r="AI188" s="11"/>
    </row>
    <row r="189" spans="7:35" ht="33" customHeight="1" x14ac:dyDescent="0.3">
      <c r="G189" s="9"/>
      <c r="H189" s="9"/>
      <c r="L189" s="9"/>
      <c r="M189" s="9"/>
      <c r="N189" s="12"/>
      <c r="O189" s="12"/>
      <c r="P189" s="12"/>
      <c r="Q189" s="12"/>
      <c r="R189" s="12"/>
      <c r="T189" s="33"/>
      <c r="U189" s="33"/>
      <c r="V189" s="33"/>
      <c r="W189" s="33"/>
      <c r="X189" s="33"/>
      <c r="Y189" s="33"/>
      <c r="Z189" s="33"/>
      <c r="AE189" s="10"/>
      <c r="AF189" s="9"/>
      <c r="AG189" s="18"/>
      <c r="AH189" s="11"/>
      <c r="AI189" s="11"/>
    </row>
    <row r="190" spans="7:35" ht="33" customHeight="1" x14ac:dyDescent="0.3">
      <c r="G190" s="9"/>
      <c r="H190" s="9"/>
      <c r="L190" s="9"/>
      <c r="M190" s="9"/>
      <c r="N190" s="12"/>
      <c r="O190" s="12"/>
      <c r="P190" s="12"/>
      <c r="Q190" s="12"/>
      <c r="R190" s="12"/>
      <c r="T190" s="33"/>
      <c r="U190" s="33"/>
      <c r="V190" s="33"/>
      <c r="W190" s="33"/>
      <c r="X190" s="33"/>
      <c r="Y190" s="33"/>
      <c r="Z190" s="33"/>
      <c r="AE190" s="10"/>
      <c r="AF190" s="9"/>
      <c r="AG190" s="18"/>
      <c r="AH190" s="11"/>
      <c r="AI190" s="11"/>
    </row>
    <row r="191" spans="7:35" ht="33" customHeight="1" x14ac:dyDescent="0.3">
      <c r="G191" s="9"/>
      <c r="H191" s="9"/>
      <c r="L191" s="9"/>
      <c r="M191" s="9"/>
      <c r="N191" s="12"/>
      <c r="O191" s="12"/>
      <c r="P191" s="12"/>
      <c r="Q191" s="12"/>
      <c r="R191" s="12"/>
      <c r="T191" s="33"/>
      <c r="U191" s="33"/>
      <c r="V191" s="33"/>
      <c r="W191" s="33"/>
      <c r="X191" s="33"/>
      <c r="Y191" s="33"/>
      <c r="Z191" s="33"/>
      <c r="AE191" s="10"/>
      <c r="AF191" s="9"/>
      <c r="AG191" s="18"/>
      <c r="AH191" s="11"/>
      <c r="AI191" s="11"/>
    </row>
    <row r="192" spans="7:35" ht="33" customHeight="1" x14ac:dyDescent="0.3">
      <c r="G192" s="9"/>
      <c r="H192" s="9"/>
      <c r="L192" s="9"/>
      <c r="M192" s="9"/>
      <c r="N192" s="12"/>
      <c r="O192" s="12"/>
      <c r="P192" s="12"/>
      <c r="Q192" s="12"/>
      <c r="R192" s="12"/>
      <c r="T192" s="33"/>
      <c r="U192" s="33"/>
      <c r="V192" s="33"/>
      <c r="W192" s="33"/>
      <c r="X192" s="33"/>
      <c r="Y192" s="33"/>
      <c r="Z192" s="33"/>
      <c r="AE192" s="10"/>
      <c r="AF192" s="9"/>
      <c r="AG192" s="18"/>
      <c r="AH192" s="11"/>
      <c r="AI192" s="11"/>
    </row>
    <row r="193" spans="7:35" ht="33" customHeight="1" x14ac:dyDescent="0.3">
      <c r="G193" s="9"/>
      <c r="H193" s="9"/>
      <c r="L193" s="9"/>
      <c r="M193" s="9"/>
      <c r="N193" s="12"/>
      <c r="O193" s="12"/>
      <c r="P193" s="12"/>
      <c r="Q193" s="12"/>
      <c r="R193" s="12"/>
      <c r="T193" s="33"/>
      <c r="U193" s="33"/>
      <c r="V193" s="33"/>
      <c r="W193" s="33"/>
      <c r="X193" s="33"/>
      <c r="Y193" s="33"/>
      <c r="Z193" s="33"/>
      <c r="AE193" s="10"/>
      <c r="AF193" s="9"/>
      <c r="AG193" s="18"/>
      <c r="AH193" s="11"/>
      <c r="AI193" s="11"/>
    </row>
    <row r="194" spans="7:35" ht="33" customHeight="1" x14ac:dyDescent="0.3">
      <c r="G194" s="9"/>
      <c r="H194" s="9"/>
      <c r="L194" s="9"/>
      <c r="M194" s="9"/>
      <c r="N194" s="12"/>
      <c r="O194" s="12"/>
      <c r="P194" s="12"/>
      <c r="Q194" s="12"/>
      <c r="R194" s="12"/>
      <c r="T194" s="33"/>
      <c r="U194" s="33"/>
      <c r="V194" s="33"/>
      <c r="W194" s="33"/>
      <c r="X194" s="33"/>
      <c r="Y194" s="33"/>
      <c r="Z194" s="33"/>
      <c r="AE194" s="10"/>
      <c r="AF194" s="9"/>
      <c r="AG194" s="18"/>
      <c r="AH194" s="11"/>
      <c r="AI194" s="11"/>
    </row>
    <row r="195" spans="7:35" ht="33" customHeight="1" x14ac:dyDescent="0.3">
      <c r="G195" s="9"/>
      <c r="H195" s="9"/>
      <c r="L195" s="9"/>
      <c r="M195" s="9"/>
      <c r="N195" s="12"/>
      <c r="O195" s="12"/>
      <c r="P195" s="12"/>
      <c r="Q195" s="12"/>
      <c r="R195" s="12"/>
      <c r="T195" s="33"/>
      <c r="U195" s="33"/>
      <c r="V195" s="33"/>
      <c r="W195" s="33"/>
      <c r="X195" s="33"/>
      <c r="Y195" s="33"/>
      <c r="Z195" s="33"/>
      <c r="AE195" s="10"/>
      <c r="AF195" s="9"/>
      <c r="AG195" s="18"/>
      <c r="AH195" s="11"/>
      <c r="AI195" s="11"/>
    </row>
    <row r="196" spans="7:35" ht="33" customHeight="1" x14ac:dyDescent="0.3">
      <c r="G196" s="9"/>
      <c r="H196" s="9"/>
      <c r="L196" s="9"/>
      <c r="M196" s="9"/>
      <c r="N196" s="12"/>
      <c r="O196" s="12"/>
      <c r="P196" s="12"/>
      <c r="Q196" s="12"/>
      <c r="R196" s="12"/>
      <c r="T196" s="33"/>
      <c r="U196" s="33"/>
      <c r="V196" s="33"/>
      <c r="W196" s="33"/>
      <c r="X196" s="33"/>
      <c r="Y196" s="33"/>
      <c r="Z196" s="33"/>
      <c r="AE196" s="10"/>
      <c r="AF196" s="9"/>
      <c r="AG196" s="18"/>
      <c r="AH196" s="11"/>
      <c r="AI196" s="11"/>
    </row>
    <row r="197" spans="7:35" ht="33" customHeight="1" x14ac:dyDescent="0.3">
      <c r="G197" s="9"/>
      <c r="H197" s="9"/>
      <c r="L197" s="9"/>
      <c r="M197" s="9"/>
      <c r="N197" s="12"/>
      <c r="O197" s="12"/>
      <c r="P197" s="12"/>
      <c r="Q197" s="12"/>
      <c r="R197" s="12"/>
      <c r="T197" s="33"/>
      <c r="U197" s="33"/>
      <c r="V197" s="33"/>
      <c r="W197" s="33"/>
      <c r="X197" s="33"/>
      <c r="Y197" s="33"/>
      <c r="Z197" s="33"/>
      <c r="AE197" s="10"/>
      <c r="AF197" s="9"/>
      <c r="AG197" s="18"/>
      <c r="AH197" s="11"/>
      <c r="AI197" s="11"/>
    </row>
    <row r="198" spans="7:35" ht="33" customHeight="1" x14ac:dyDescent="0.3">
      <c r="L198" s="9"/>
      <c r="M198" s="9"/>
      <c r="N198" s="12"/>
      <c r="O198" s="12"/>
      <c r="P198" s="12"/>
      <c r="Q198" s="12"/>
      <c r="R198" s="12"/>
      <c r="T198" s="33"/>
      <c r="U198" s="33"/>
      <c r="V198" s="33"/>
      <c r="W198" s="33"/>
      <c r="X198" s="33"/>
      <c r="Y198" s="33"/>
      <c r="Z198" s="33"/>
      <c r="AF198" s="9"/>
      <c r="AG198" s="18"/>
      <c r="AH198" s="11"/>
      <c r="AI198" s="11"/>
    </row>
    <row r="199" spans="7:35" ht="33" customHeight="1" x14ac:dyDescent="0.3">
      <c r="L199" s="9"/>
      <c r="M199" s="9"/>
      <c r="N199" s="12"/>
      <c r="O199" s="12"/>
      <c r="P199" s="12"/>
      <c r="Q199" s="12"/>
      <c r="R199" s="12"/>
      <c r="T199" s="33"/>
      <c r="U199" s="33"/>
      <c r="V199" s="33"/>
      <c r="W199" s="33"/>
      <c r="X199" s="33"/>
      <c r="Y199" s="33"/>
      <c r="Z199" s="33"/>
      <c r="AF199" s="9"/>
      <c r="AG199" s="18"/>
      <c r="AH199" s="11"/>
      <c r="AI199" s="11"/>
    </row>
    <row r="200" spans="7:35" ht="33" customHeight="1" x14ac:dyDescent="0.3">
      <c r="L200" s="9"/>
      <c r="M200" s="9"/>
      <c r="N200" s="12"/>
      <c r="O200" s="12"/>
      <c r="P200" s="12"/>
      <c r="Q200" s="12"/>
      <c r="R200" s="12"/>
      <c r="T200" s="33"/>
      <c r="U200" s="33"/>
      <c r="V200" s="33"/>
      <c r="W200" s="33"/>
      <c r="X200" s="33"/>
      <c r="Y200" s="33"/>
      <c r="Z200" s="33"/>
      <c r="AF200" s="9"/>
      <c r="AG200" s="18"/>
      <c r="AH200" s="11"/>
      <c r="AI200" s="11"/>
    </row>
    <row r="201" spans="7:35" ht="33" customHeight="1" x14ac:dyDescent="0.3">
      <c r="L201" s="9"/>
      <c r="M201" s="9"/>
      <c r="N201" s="12"/>
      <c r="O201" s="12"/>
      <c r="P201" s="12"/>
      <c r="Q201" s="12"/>
      <c r="R201" s="12"/>
      <c r="T201" s="33"/>
      <c r="U201" s="33"/>
      <c r="V201" s="33"/>
      <c r="W201" s="33"/>
      <c r="X201" s="33"/>
      <c r="Y201" s="33"/>
      <c r="Z201" s="33"/>
      <c r="AF201" s="9"/>
      <c r="AG201" s="18"/>
      <c r="AH201" s="11"/>
      <c r="AI201" s="11"/>
    </row>
    <row r="202" spans="7:35" ht="33" customHeight="1" x14ac:dyDescent="0.3">
      <c r="L202" s="9"/>
      <c r="M202" s="9"/>
      <c r="N202" s="12"/>
      <c r="O202" s="12"/>
      <c r="P202" s="12"/>
      <c r="Q202" s="12"/>
      <c r="R202" s="12"/>
      <c r="T202" s="33"/>
      <c r="U202" s="33"/>
      <c r="V202" s="33"/>
      <c r="W202" s="33"/>
      <c r="X202" s="33"/>
      <c r="Y202" s="33"/>
      <c r="Z202" s="33"/>
      <c r="AF202" s="9"/>
      <c r="AG202" s="18"/>
      <c r="AH202" s="11"/>
      <c r="AI202" s="11"/>
    </row>
    <row r="203" spans="7:35" ht="33" customHeight="1" x14ac:dyDescent="0.3">
      <c r="L203" s="9"/>
      <c r="M203" s="9"/>
      <c r="N203" s="12"/>
      <c r="O203" s="12"/>
      <c r="P203" s="12"/>
      <c r="Q203" s="12"/>
      <c r="R203" s="12"/>
      <c r="T203" s="33"/>
      <c r="U203" s="33"/>
      <c r="V203" s="33"/>
      <c r="W203" s="33"/>
      <c r="X203" s="33"/>
      <c r="Y203" s="33"/>
      <c r="Z203" s="33"/>
      <c r="AF203" s="9"/>
      <c r="AG203" s="18"/>
      <c r="AH203" s="11"/>
      <c r="AI203" s="11"/>
    </row>
    <row r="204" spans="7:35" ht="33" customHeight="1" x14ac:dyDescent="0.3">
      <c r="L204" s="9"/>
      <c r="M204" s="9"/>
      <c r="N204" s="12"/>
      <c r="O204" s="12"/>
      <c r="P204" s="12"/>
      <c r="Q204" s="12"/>
      <c r="R204" s="12"/>
      <c r="T204" s="33"/>
      <c r="U204" s="33"/>
      <c r="V204" s="33"/>
      <c r="W204" s="33"/>
      <c r="X204" s="33"/>
      <c r="Y204" s="33"/>
      <c r="Z204" s="33"/>
      <c r="AF204" s="9"/>
      <c r="AG204" s="18"/>
      <c r="AH204" s="11"/>
      <c r="AI204" s="11"/>
    </row>
    <row r="205" spans="7:35" ht="33" customHeight="1" x14ac:dyDescent="0.3">
      <c r="L205" s="9"/>
      <c r="M205" s="9"/>
      <c r="N205" s="12"/>
      <c r="O205" s="12"/>
      <c r="P205" s="12"/>
      <c r="Q205" s="12"/>
      <c r="R205" s="12"/>
      <c r="T205" s="33"/>
      <c r="U205" s="33"/>
      <c r="V205" s="33"/>
      <c r="W205" s="33"/>
      <c r="X205" s="33"/>
      <c r="Y205" s="33"/>
      <c r="Z205" s="33"/>
      <c r="AF205" s="9"/>
      <c r="AG205" s="18"/>
      <c r="AH205" s="11"/>
      <c r="AI205" s="11"/>
    </row>
    <row r="206" spans="7:35" ht="33" customHeight="1" x14ac:dyDescent="0.3">
      <c r="L206" s="9"/>
      <c r="M206" s="9"/>
      <c r="N206" s="12"/>
      <c r="O206" s="12"/>
      <c r="P206" s="12"/>
      <c r="Q206" s="12"/>
      <c r="R206" s="12"/>
      <c r="T206" s="33"/>
      <c r="U206" s="33"/>
      <c r="V206" s="33"/>
      <c r="W206" s="33"/>
      <c r="X206" s="33"/>
      <c r="Y206" s="33"/>
      <c r="Z206" s="33"/>
      <c r="AF206" s="9"/>
      <c r="AG206" s="18"/>
      <c r="AH206" s="11"/>
      <c r="AI206" s="11"/>
    </row>
    <row r="207" spans="7:35" ht="33" customHeight="1" x14ac:dyDescent="0.3">
      <c r="L207" s="9"/>
      <c r="M207" s="9"/>
      <c r="N207" s="12"/>
      <c r="O207" s="12"/>
      <c r="P207" s="12"/>
      <c r="Q207" s="12"/>
      <c r="R207" s="12"/>
      <c r="T207" s="33"/>
      <c r="U207" s="33"/>
      <c r="V207" s="33"/>
      <c r="W207" s="33"/>
      <c r="X207" s="33"/>
      <c r="Y207" s="33"/>
      <c r="Z207" s="33"/>
      <c r="AF207" s="9"/>
      <c r="AG207" s="18"/>
      <c r="AH207" s="11"/>
      <c r="AI207" s="11"/>
    </row>
    <row r="208" spans="7:35" ht="33" customHeight="1" x14ac:dyDescent="0.3">
      <c r="L208" s="9"/>
      <c r="M208" s="9"/>
      <c r="N208" s="12"/>
      <c r="O208" s="12"/>
      <c r="P208" s="12"/>
      <c r="Q208" s="12"/>
      <c r="R208" s="12"/>
      <c r="T208" s="33"/>
      <c r="U208" s="33"/>
      <c r="V208" s="33"/>
      <c r="W208" s="33"/>
      <c r="X208" s="33"/>
      <c r="Y208" s="33"/>
      <c r="Z208" s="33"/>
      <c r="AF208" s="9"/>
      <c r="AG208" s="18"/>
      <c r="AH208" s="11"/>
      <c r="AI208" s="11"/>
    </row>
    <row r="209" spans="12:35" ht="33" customHeight="1" x14ac:dyDescent="0.3">
      <c r="L209" s="9"/>
      <c r="M209" s="9"/>
      <c r="N209" s="12"/>
      <c r="O209" s="12"/>
      <c r="P209" s="12"/>
      <c r="Q209" s="12"/>
      <c r="R209" s="12"/>
      <c r="T209" s="33"/>
      <c r="U209" s="33"/>
      <c r="V209" s="33"/>
      <c r="W209" s="33"/>
      <c r="X209" s="33"/>
      <c r="Y209" s="33"/>
      <c r="Z209" s="33"/>
      <c r="AF209" s="9"/>
      <c r="AG209" s="18"/>
      <c r="AH209" s="11"/>
      <c r="AI209" s="11"/>
    </row>
    <row r="210" spans="12:35" ht="33" customHeight="1" x14ac:dyDescent="0.3">
      <c r="L210" s="9"/>
      <c r="M210" s="9"/>
      <c r="N210" s="12"/>
      <c r="O210" s="12"/>
      <c r="P210" s="12"/>
      <c r="Q210" s="12"/>
      <c r="R210" s="12"/>
      <c r="T210" s="33"/>
      <c r="U210" s="33"/>
      <c r="V210" s="33"/>
      <c r="W210" s="33"/>
      <c r="X210" s="33"/>
      <c r="Y210" s="33"/>
      <c r="Z210" s="33"/>
      <c r="AF210" s="9"/>
      <c r="AG210" s="18"/>
      <c r="AH210" s="11"/>
      <c r="AI210" s="11"/>
    </row>
    <row r="211" spans="12:35" ht="33" customHeight="1" x14ac:dyDescent="0.3">
      <c r="L211" s="9"/>
      <c r="M211" s="9"/>
      <c r="N211" s="12"/>
      <c r="O211" s="12"/>
      <c r="P211" s="12"/>
      <c r="Q211" s="12"/>
      <c r="R211" s="12"/>
      <c r="T211" s="33"/>
      <c r="U211" s="33"/>
      <c r="V211" s="33"/>
      <c r="W211" s="33"/>
      <c r="X211" s="33"/>
      <c r="Y211" s="33"/>
      <c r="Z211" s="33"/>
      <c r="AF211" s="9"/>
      <c r="AG211" s="18"/>
      <c r="AH211" s="11"/>
      <c r="AI211" s="11"/>
    </row>
    <row r="212" spans="12:35" ht="33" customHeight="1" x14ac:dyDescent="0.3">
      <c r="L212" s="9"/>
      <c r="M212" s="9"/>
      <c r="N212" s="12"/>
      <c r="O212" s="12"/>
      <c r="P212" s="12"/>
      <c r="Q212" s="12"/>
      <c r="R212" s="12"/>
      <c r="T212" s="33"/>
      <c r="U212" s="33"/>
      <c r="V212" s="33"/>
      <c r="W212" s="33"/>
      <c r="X212" s="33"/>
      <c r="Y212" s="33"/>
      <c r="Z212" s="33"/>
      <c r="AF212" s="9"/>
      <c r="AG212" s="18"/>
      <c r="AH212" s="11"/>
      <c r="AI212" s="11"/>
    </row>
    <row r="213" spans="12:35" ht="33" customHeight="1" x14ac:dyDescent="0.3">
      <c r="L213" s="9"/>
      <c r="M213" s="9"/>
      <c r="N213" s="12"/>
      <c r="O213" s="12"/>
      <c r="P213" s="12"/>
      <c r="Q213" s="12"/>
      <c r="R213" s="12"/>
      <c r="T213" s="33"/>
      <c r="U213" s="33"/>
      <c r="V213" s="33"/>
      <c r="W213" s="33"/>
      <c r="X213" s="33"/>
      <c r="Y213" s="33"/>
      <c r="Z213" s="33"/>
      <c r="AF213" s="9"/>
      <c r="AG213" s="18"/>
      <c r="AH213" s="11"/>
      <c r="AI213" s="11"/>
    </row>
    <row r="214" spans="12:35" ht="33" customHeight="1" x14ac:dyDescent="0.3">
      <c r="L214" s="9"/>
      <c r="M214" s="9"/>
      <c r="N214" s="12"/>
      <c r="O214" s="12"/>
      <c r="P214" s="12"/>
      <c r="Q214" s="12"/>
      <c r="R214" s="12"/>
      <c r="T214" s="33"/>
      <c r="U214" s="33"/>
      <c r="V214" s="33"/>
      <c r="W214" s="33"/>
      <c r="X214" s="33"/>
      <c r="Y214" s="33"/>
      <c r="Z214" s="33"/>
      <c r="AF214" s="9"/>
      <c r="AG214" s="18"/>
      <c r="AH214" s="11"/>
      <c r="AI214" s="11"/>
    </row>
    <row r="215" spans="12:35" ht="33" customHeight="1" x14ac:dyDescent="0.3">
      <c r="L215" s="9"/>
      <c r="M215" s="9"/>
      <c r="N215" s="12"/>
      <c r="O215" s="12"/>
      <c r="P215" s="12"/>
      <c r="Q215" s="12"/>
      <c r="R215" s="12"/>
      <c r="T215" s="33"/>
      <c r="U215" s="33"/>
      <c r="V215" s="33"/>
      <c r="W215" s="33"/>
      <c r="X215" s="33"/>
      <c r="Y215" s="33"/>
      <c r="Z215" s="33"/>
      <c r="AF215" s="9"/>
      <c r="AG215" s="18"/>
      <c r="AH215" s="11"/>
      <c r="AI215" s="11"/>
    </row>
    <row r="216" spans="12:35" ht="33" customHeight="1" x14ac:dyDescent="0.3">
      <c r="L216" s="9"/>
      <c r="M216" s="9"/>
      <c r="N216" s="12"/>
      <c r="O216" s="12"/>
      <c r="P216" s="12"/>
      <c r="Q216" s="12"/>
      <c r="R216" s="12"/>
      <c r="T216" s="33"/>
      <c r="U216" s="33"/>
      <c r="V216" s="33"/>
      <c r="W216" s="33"/>
      <c r="X216" s="33"/>
      <c r="Y216" s="33"/>
      <c r="Z216" s="33"/>
      <c r="AF216" s="9"/>
      <c r="AG216" s="18"/>
      <c r="AH216" s="11"/>
      <c r="AI216" s="11"/>
    </row>
    <row r="217" spans="12:35" ht="33" customHeight="1" x14ac:dyDescent="0.3">
      <c r="L217" s="9"/>
      <c r="M217" s="9"/>
      <c r="N217" s="12"/>
      <c r="O217" s="12"/>
      <c r="P217" s="12"/>
      <c r="Q217" s="12"/>
      <c r="R217" s="12"/>
      <c r="T217" s="33"/>
      <c r="U217" s="33"/>
      <c r="V217" s="33"/>
      <c r="W217" s="33"/>
      <c r="X217" s="33"/>
      <c r="Y217" s="33"/>
      <c r="Z217" s="33"/>
      <c r="AF217" s="9"/>
      <c r="AG217" s="18"/>
      <c r="AH217" s="11"/>
      <c r="AI217" s="11"/>
    </row>
    <row r="218" spans="12:35" ht="33" customHeight="1" x14ac:dyDescent="0.3">
      <c r="L218" s="9"/>
      <c r="M218" s="9"/>
      <c r="N218" s="12"/>
      <c r="O218" s="12"/>
      <c r="P218" s="12"/>
      <c r="Q218" s="12"/>
      <c r="R218" s="12"/>
      <c r="T218" s="33"/>
      <c r="U218" s="33"/>
      <c r="V218" s="33"/>
      <c r="W218" s="33"/>
      <c r="X218" s="33"/>
      <c r="Y218" s="33"/>
      <c r="Z218" s="33"/>
      <c r="AF218" s="9"/>
      <c r="AG218" s="18"/>
      <c r="AH218" s="11"/>
      <c r="AI218" s="11"/>
    </row>
    <row r="219" spans="12:35" ht="33" customHeight="1" x14ac:dyDescent="0.3">
      <c r="L219" s="9"/>
      <c r="M219" s="9"/>
      <c r="N219" s="12"/>
      <c r="O219" s="12"/>
      <c r="P219" s="12"/>
      <c r="Q219" s="12"/>
      <c r="R219" s="12"/>
      <c r="T219" s="33"/>
      <c r="U219" s="33"/>
      <c r="V219" s="33"/>
      <c r="W219" s="33"/>
      <c r="X219" s="33"/>
      <c r="Y219" s="33"/>
      <c r="Z219" s="33"/>
      <c r="AF219" s="9"/>
      <c r="AG219" s="18"/>
      <c r="AH219" s="11"/>
      <c r="AI219" s="11"/>
    </row>
    <row r="220" spans="12:35" ht="33" customHeight="1" x14ac:dyDescent="0.3">
      <c r="L220" s="9"/>
      <c r="M220" s="9"/>
      <c r="N220" s="12"/>
      <c r="O220" s="12"/>
      <c r="P220" s="12"/>
      <c r="Q220" s="12"/>
      <c r="R220" s="12"/>
      <c r="T220" s="33"/>
      <c r="U220" s="33"/>
      <c r="V220" s="33"/>
      <c r="W220" s="33"/>
      <c r="X220" s="33"/>
      <c r="Y220" s="33"/>
      <c r="Z220" s="33"/>
      <c r="AF220" s="9"/>
      <c r="AG220" s="18"/>
      <c r="AH220" s="11"/>
      <c r="AI220" s="11"/>
    </row>
    <row r="221" spans="12:35" ht="33" customHeight="1" x14ac:dyDescent="0.3">
      <c r="L221" s="9"/>
      <c r="M221" s="9"/>
      <c r="N221" s="12"/>
      <c r="O221" s="12"/>
      <c r="P221" s="12"/>
      <c r="Q221" s="12"/>
      <c r="R221" s="12"/>
      <c r="T221" s="33"/>
      <c r="U221" s="33"/>
      <c r="V221" s="33"/>
      <c r="W221" s="33"/>
      <c r="X221" s="33"/>
      <c r="Y221" s="33"/>
      <c r="Z221" s="33"/>
      <c r="AF221" s="9"/>
      <c r="AG221" s="18"/>
      <c r="AH221" s="11"/>
      <c r="AI221" s="11"/>
    </row>
    <row r="222" spans="12:35" ht="33" customHeight="1" x14ac:dyDescent="0.3">
      <c r="L222" s="9"/>
      <c r="M222" s="9"/>
      <c r="N222" s="12"/>
      <c r="O222" s="12"/>
      <c r="P222" s="12"/>
      <c r="Q222" s="12"/>
      <c r="R222" s="12"/>
      <c r="T222" s="33"/>
      <c r="U222" s="33"/>
      <c r="V222" s="33"/>
      <c r="W222" s="33"/>
      <c r="X222" s="33"/>
      <c r="Y222" s="33"/>
      <c r="Z222" s="33"/>
      <c r="AF222" s="9"/>
      <c r="AG222" s="18"/>
      <c r="AH222" s="11"/>
      <c r="AI222" s="11"/>
    </row>
    <row r="223" spans="12:35" ht="33" customHeight="1" x14ac:dyDescent="0.3">
      <c r="L223" s="9"/>
      <c r="M223" s="9"/>
      <c r="N223" s="12"/>
      <c r="O223" s="12"/>
      <c r="P223" s="12"/>
      <c r="Q223" s="12"/>
      <c r="R223" s="12"/>
      <c r="T223" s="33"/>
      <c r="U223" s="33"/>
      <c r="V223" s="33"/>
      <c r="W223" s="33"/>
      <c r="X223" s="33"/>
      <c r="Y223" s="33"/>
      <c r="Z223" s="33"/>
      <c r="AF223" s="9"/>
      <c r="AG223" s="18"/>
      <c r="AH223" s="11"/>
      <c r="AI223" s="11"/>
    </row>
    <row r="224" spans="12:35" ht="33" customHeight="1" x14ac:dyDescent="0.3">
      <c r="L224" s="9"/>
      <c r="M224" s="9"/>
      <c r="N224" s="12"/>
      <c r="O224" s="12"/>
      <c r="P224" s="12"/>
      <c r="Q224" s="12"/>
      <c r="R224" s="12"/>
      <c r="T224" s="33"/>
      <c r="U224" s="33"/>
      <c r="V224" s="33"/>
      <c r="W224" s="33"/>
      <c r="X224" s="33"/>
      <c r="Y224" s="33"/>
      <c r="Z224" s="33"/>
      <c r="AF224" s="9"/>
      <c r="AG224" s="18"/>
      <c r="AH224" s="11"/>
      <c r="AI224" s="11"/>
    </row>
    <row r="225" spans="12:35" ht="33" customHeight="1" x14ac:dyDescent="0.3">
      <c r="L225" s="9"/>
      <c r="M225" s="9"/>
      <c r="N225" s="12"/>
      <c r="O225" s="12"/>
      <c r="P225" s="12"/>
      <c r="Q225" s="12"/>
      <c r="R225" s="12"/>
      <c r="T225" s="33"/>
      <c r="U225" s="33"/>
      <c r="V225" s="33"/>
      <c r="W225" s="33"/>
      <c r="X225" s="33"/>
      <c r="Y225" s="33"/>
      <c r="Z225" s="33"/>
      <c r="AF225" s="9"/>
      <c r="AG225" s="18"/>
      <c r="AH225" s="11"/>
      <c r="AI225" s="11"/>
    </row>
    <row r="226" spans="12:35" ht="33" customHeight="1" x14ac:dyDescent="0.3">
      <c r="L226" s="9"/>
      <c r="M226" s="9"/>
      <c r="N226" s="12"/>
      <c r="O226" s="12"/>
      <c r="P226" s="12"/>
      <c r="Q226" s="12"/>
      <c r="R226" s="12"/>
      <c r="T226" s="33"/>
      <c r="U226" s="33"/>
      <c r="V226" s="33"/>
      <c r="W226" s="33"/>
      <c r="X226" s="33"/>
      <c r="Y226" s="33"/>
      <c r="Z226" s="33"/>
      <c r="AF226" s="9"/>
      <c r="AG226" s="18"/>
      <c r="AH226" s="11"/>
      <c r="AI226" s="11"/>
    </row>
    <row r="227" spans="12:35" ht="33" customHeight="1" x14ac:dyDescent="0.3">
      <c r="L227" s="9"/>
      <c r="M227" s="9"/>
      <c r="N227" s="12"/>
      <c r="O227" s="12"/>
      <c r="P227" s="12"/>
      <c r="Q227" s="12"/>
      <c r="R227" s="12"/>
      <c r="T227" s="33"/>
      <c r="U227" s="33"/>
      <c r="V227" s="33"/>
      <c r="W227" s="33"/>
      <c r="X227" s="33"/>
      <c r="Y227" s="33"/>
      <c r="Z227" s="33"/>
      <c r="AF227" s="9"/>
      <c r="AG227" s="18"/>
      <c r="AH227" s="11"/>
      <c r="AI227" s="11"/>
    </row>
    <row r="228" spans="12:35" ht="33" customHeight="1" x14ac:dyDescent="0.3">
      <c r="L228" s="9"/>
      <c r="M228" s="9"/>
      <c r="N228" s="12"/>
      <c r="O228" s="12"/>
      <c r="P228" s="12"/>
      <c r="Q228" s="12"/>
      <c r="R228" s="12"/>
      <c r="T228" s="33"/>
      <c r="U228" s="33"/>
      <c r="V228" s="33"/>
      <c r="W228" s="33"/>
      <c r="X228" s="33"/>
      <c r="Y228" s="33"/>
      <c r="Z228" s="33"/>
      <c r="AF228" s="9"/>
      <c r="AG228" s="18"/>
      <c r="AH228" s="11"/>
      <c r="AI228" s="11"/>
    </row>
    <row r="229" spans="12:35" ht="33" customHeight="1" x14ac:dyDescent="0.3">
      <c r="L229" s="9"/>
      <c r="M229" s="9"/>
      <c r="N229" s="12"/>
      <c r="O229" s="12"/>
      <c r="P229" s="12"/>
      <c r="Q229" s="12"/>
      <c r="R229" s="12"/>
      <c r="T229" s="33"/>
      <c r="U229" s="33"/>
      <c r="V229" s="33"/>
      <c r="W229" s="33"/>
      <c r="X229" s="33"/>
      <c r="Y229" s="33"/>
      <c r="Z229" s="33"/>
      <c r="AF229" s="9"/>
      <c r="AG229" s="18"/>
      <c r="AH229" s="11"/>
      <c r="AI229" s="11"/>
    </row>
    <row r="230" spans="12:35" ht="33" customHeight="1" x14ac:dyDescent="0.3">
      <c r="L230" s="9"/>
      <c r="M230" s="9"/>
      <c r="N230" s="12"/>
      <c r="O230" s="12"/>
      <c r="P230" s="12"/>
      <c r="Q230" s="12"/>
      <c r="R230" s="12"/>
      <c r="T230" s="33"/>
      <c r="U230" s="33"/>
      <c r="V230" s="33"/>
      <c r="W230" s="33"/>
      <c r="X230" s="33"/>
      <c r="Y230" s="33"/>
      <c r="Z230" s="33"/>
      <c r="AF230" s="9"/>
      <c r="AG230" s="18"/>
      <c r="AH230" s="11"/>
      <c r="AI230" s="11"/>
    </row>
    <row r="231" spans="12:35" ht="33" customHeight="1" x14ac:dyDescent="0.3">
      <c r="L231" s="9"/>
      <c r="M231" s="9"/>
      <c r="N231" s="12"/>
      <c r="O231" s="12"/>
      <c r="P231" s="12"/>
      <c r="Q231" s="12"/>
      <c r="R231" s="12"/>
      <c r="T231" s="33"/>
      <c r="U231" s="33"/>
      <c r="V231" s="33"/>
      <c r="W231" s="33"/>
      <c r="X231" s="33"/>
      <c r="Y231" s="33"/>
      <c r="Z231" s="33"/>
      <c r="AF231" s="9"/>
      <c r="AG231" s="18"/>
      <c r="AH231" s="11"/>
      <c r="AI231" s="11"/>
    </row>
    <row r="232" spans="12:35" ht="33" customHeight="1" x14ac:dyDescent="0.3">
      <c r="L232" s="9"/>
      <c r="M232" s="9"/>
      <c r="N232" s="12"/>
      <c r="O232" s="12"/>
      <c r="P232" s="12"/>
      <c r="Q232" s="12"/>
      <c r="R232" s="12"/>
      <c r="T232" s="33"/>
      <c r="U232" s="33"/>
      <c r="V232" s="33"/>
      <c r="W232" s="33"/>
      <c r="X232" s="33"/>
      <c r="Y232" s="33"/>
      <c r="Z232" s="33"/>
      <c r="AF232" s="9"/>
      <c r="AG232" s="18"/>
      <c r="AH232" s="11"/>
      <c r="AI232" s="11"/>
    </row>
    <row r="233" spans="12:35" ht="33" customHeight="1" x14ac:dyDescent="0.3">
      <c r="L233" s="9"/>
      <c r="M233" s="9"/>
      <c r="N233" s="12"/>
      <c r="O233" s="12"/>
      <c r="P233" s="12"/>
      <c r="Q233" s="12"/>
      <c r="R233" s="12"/>
      <c r="T233" s="33"/>
      <c r="U233" s="33"/>
      <c r="V233" s="33"/>
      <c r="W233" s="33"/>
      <c r="X233" s="33"/>
      <c r="Y233" s="33"/>
      <c r="Z233" s="33"/>
      <c r="AF233" s="9"/>
      <c r="AG233" s="18"/>
      <c r="AH233" s="11"/>
      <c r="AI233" s="11"/>
    </row>
    <row r="234" spans="12:35" ht="33" customHeight="1" x14ac:dyDescent="0.3">
      <c r="L234" s="9"/>
      <c r="M234" s="9"/>
      <c r="N234" s="12"/>
      <c r="O234" s="12"/>
      <c r="P234" s="12"/>
      <c r="Q234" s="12"/>
      <c r="R234" s="12"/>
      <c r="T234" s="33"/>
      <c r="U234" s="33"/>
      <c r="V234" s="33"/>
      <c r="W234" s="33"/>
      <c r="X234" s="33"/>
      <c r="Y234" s="33"/>
      <c r="Z234" s="33"/>
      <c r="AF234" s="9"/>
      <c r="AG234" s="18"/>
      <c r="AH234" s="11"/>
      <c r="AI234" s="11"/>
    </row>
    <row r="235" spans="12:35" ht="33" customHeight="1" x14ac:dyDescent="0.3">
      <c r="L235" s="9"/>
      <c r="M235" s="9"/>
      <c r="N235" s="12"/>
      <c r="O235" s="12"/>
      <c r="P235" s="12"/>
      <c r="Q235" s="12"/>
      <c r="R235" s="12"/>
      <c r="T235" s="33"/>
      <c r="U235" s="33"/>
      <c r="V235" s="33"/>
      <c r="W235" s="33"/>
      <c r="X235" s="33"/>
      <c r="Y235" s="33"/>
      <c r="Z235" s="33"/>
      <c r="AF235" s="9"/>
      <c r="AG235" s="18"/>
      <c r="AH235" s="11"/>
      <c r="AI235" s="11"/>
    </row>
    <row r="236" spans="12:35" ht="33" customHeight="1" x14ac:dyDescent="0.3">
      <c r="L236" s="9"/>
      <c r="M236" s="9"/>
      <c r="N236" s="12"/>
      <c r="O236" s="12"/>
      <c r="P236" s="12"/>
      <c r="Q236" s="12"/>
      <c r="R236" s="12"/>
      <c r="T236" s="33"/>
      <c r="U236" s="33"/>
      <c r="V236" s="33"/>
      <c r="W236" s="33"/>
      <c r="X236" s="33"/>
      <c r="Y236" s="33"/>
      <c r="Z236" s="33"/>
      <c r="AF236" s="9"/>
      <c r="AG236" s="18"/>
      <c r="AH236" s="11"/>
      <c r="AI236" s="11"/>
    </row>
    <row r="237" spans="12:35" ht="33" customHeight="1" x14ac:dyDescent="0.3">
      <c r="L237" s="9"/>
      <c r="M237" s="9"/>
      <c r="N237" s="12"/>
      <c r="O237" s="12"/>
      <c r="P237" s="12"/>
      <c r="Q237" s="12"/>
      <c r="R237" s="12"/>
      <c r="T237" s="33"/>
      <c r="U237" s="33"/>
      <c r="V237" s="33"/>
      <c r="W237" s="33"/>
      <c r="X237" s="33"/>
      <c r="Y237" s="33"/>
      <c r="Z237" s="33"/>
      <c r="AF237" s="9"/>
      <c r="AG237" s="18"/>
      <c r="AH237" s="11"/>
      <c r="AI237" s="11"/>
    </row>
    <row r="238" spans="12:35" ht="33" customHeight="1" x14ac:dyDescent="0.3">
      <c r="L238" s="9"/>
      <c r="M238" s="9"/>
      <c r="N238" s="12"/>
      <c r="O238" s="12"/>
      <c r="P238" s="12"/>
      <c r="Q238" s="12"/>
      <c r="R238" s="12"/>
      <c r="T238" s="33"/>
      <c r="U238" s="33"/>
      <c r="V238" s="33"/>
      <c r="W238" s="33"/>
      <c r="X238" s="33"/>
      <c r="Y238" s="33"/>
      <c r="Z238" s="33"/>
      <c r="AF238" s="9"/>
      <c r="AG238" s="18"/>
      <c r="AH238" s="11"/>
      <c r="AI238" s="11"/>
    </row>
    <row r="239" spans="12:35" ht="33" customHeight="1" x14ac:dyDescent="0.3">
      <c r="L239" s="9"/>
      <c r="M239" s="9"/>
      <c r="N239" s="12"/>
      <c r="O239" s="12"/>
      <c r="P239" s="12"/>
      <c r="Q239" s="12"/>
      <c r="R239" s="12"/>
      <c r="T239" s="33"/>
      <c r="U239" s="33"/>
      <c r="V239" s="33"/>
      <c r="W239" s="33"/>
      <c r="X239" s="33"/>
      <c r="Y239" s="33"/>
      <c r="Z239" s="33"/>
      <c r="AF239" s="9"/>
      <c r="AG239" s="18"/>
      <c r="AH239" s="11"/>
      <c r="AI239" s="11"/>
    </row>
    <row r="240" spans="12:35" ht="33" customHeight="1" x14ac:dyDescent="0.3">
      <c r="L240" s="9"/>
      <c r="M240" s="9"/>
      <c r="N240" s="12"/>
      <c r="O240" s="12"/>
      <c r="P240" s="12"/>
      <c r="Q240" s="12"/>
      <c r="R240" s="12"/>
      <c r="T240" s="33"/>
      <c r="U240" s="33"/>
      <c r="V240" s="33"/>
      <c r="W240" s="33"/>
      <c r="X240" s="33"/>
      <c r="Y240" s="33"/>
      <c r="Z240" s="33"/>
      <c r="AF240" s="9"/>
      <c r="AG240" s="18"/>
      <c r="AH240" s="11"/>
      <c r="AI240" s="11"/>
    </row>
    <row r="241" spans="12:35" ht="33" customHeight="1" x14ac:dyDescent="0.3">
      <c r="L241" s="9"/>
      <c r="M241" s="9"/>
      <c r="N241" s="12"/>
      <c r="O241" s="12"/>
      <c r="P241" s="12"/>
      <c r="Q241" s="12"/>
      <c r="R241" s="12"/>
      <c r="T241" s="33"/>
      <c r="U241" s="33"/>
      <c r="V241" s="33"/>
      <c r="W241" s="33"/>
      <c r="X241" s="33"/>
      <c r="Y241" s="33"/>
      <c r="Z241" s="33"/>
      <c r="AF241" s="9"/>
      <c r="AG241" s="18"/>
      <c r="AH241" s="11"/>
      <c r="AI241" s="11"/>
    </row>
    <row r="242" spans="12:35" ht="33" customHeight="1" x14ac:dyDescent="0.3">
      <c r="L242" s="9"/>
      <c r="M242" s="9"/>
      <c r="N242" s="12"/>
      <c r="O242" s="12"/>
      <c r="P242" s="12"/>
      <c r="Q242" s="12"/>
      <c r="R242" s="12"/>
      <c r="T242" s="33"/>
      <c r="U242" s="33"/>
      <c r="V242" s="33"/>
      <c r="W242" s="33"/>
      <c r="X242" s="33"/>
      <c r="Y242" s="33"/>
      <c r="Z242" s="33"/>
      <c r="AF242" s="9"/>
      <c r="AG242" s="18"/>
      <c r="AH242" s="11"/>
      <c r="AI242" s="11"/>
    </row>
    <row r="243" spans="12:35" ht="33" customHeight="1" x14ac:dyDescent="0.3">
      <c r="L243" s="9"/>
      <c r="M243" s="9"/>
      <c r="N243" s="12"/>
      <c r="O243" s="12"/>
      <c r="P243" s="12"/>
      <c r="Q243" s="12"/>
      <c r="R243" s="12"/>
      <c r="T243" s="33"/>
      <c r="U243" s="33"/>
      <c r="V243" s="33"/>
      <c r="W243" s="33"/>
      <c r="X243" s="33"/>
      <c r="Y243" s="33"/>
      <c r="Z243" s="33"/>
      <c r="AF243" s="9"/>
      <c r="AG243" s="18"/>
      <c r="AH243" s="11"/>
      <c r="AI243" s="11"/>
    </row>
    <row r="244" spans="12:35" ht="33" customHeight="1" x14ac:dyDescent="0.3">
      <c r="L244" s="9"/>
      <c r="M244" s="9"/>
      <c r="N244" s="12"/>
      <c r="O244" s="12"/>
      <c r="P244" s="12"/>
      <c r="Q244" s="12"/>
      <c r="R244" s="12"/>
      <c r="T244" s="33"/>
      <c r="U244" s="33"/>
      <c r="V244" s="33"/>
      <c r="W244" s="33"/>
      <c r="X244" s="33"/>
      <c r="Y244" s="33"/>
      <c r="Z244" s="33"/>
      <c r="AF244" s="9"/>
      <c r="AG244" s="18"/>
      <c r="AH244" s="11"/>
      <c r="AI244" s="11"/>
    </row>
    <row r="245" spans="12:35" ht="33" customHeight="1" x14ac:dyDescent="0.3">
      <c r="L245" s="9"/>
      <c r="M245" s="9"/>
      <c r="N245" s="12"/>
      <c r="O245" s="12"/>
      <c r="P245" s="12"/>
      <c r="Q245" s="12"/>
      <c r="R245" s="12"/>
      <c r="T245" s="33"/>
      <c r="U245" s="33"/>
      <c r="V245" s="33"/>
      <c r="W245" s="33"/>
      <c r="X245" s="33"/>
      <c r="Y245" s="33"/>
      <c r="Z245" s="33"/>
      <c r="AF245" s="9"/>
      <c r="AG245" s="18"/>
      <c r="AH245" s="11"/>
      <c r="AI245" s="11"/>
    </row>
    <row r="246" spans="12:35" ht="33" customHeight="1" x14ac:dyDescent="0.3">
      <c r="L246" s="9"/>
      <c r="M246" s="9"/>
      <c r="N246" s="12"/>
      <c r="O246" s="12"/>
      <c r="P246" s="12"/>
      <c r="Q246" s="12"/>
      <c r="R246" s="12"/>
      <c r="T246" s="33"/>
      <c r="U246" s="33"/>
      <c r="V246" s="33"/>
      <c r="W246" s="33"/>
      <c r="X246" s="33"/>
      <c r="Y246" s="33"/>
      <c r="Z246" s="33"/>
      <c r="AF246" s="9"/>
      <c r="AG246" s="18"/>
      <c r="AH246" s="11"/>
      <c r="AI246" s="11"/>
    </row>
    <row r="247" spans="12:35" ht="33" customHeight="1" x14ac:dyDescent="0.3">
      <c r="L247" s="9"/>
      <c r="M247" s="9"/>
      <c r="N247" s="12"/>
      <c r="O247" s="12"/>
      <c r="P247" s="12"/>
      <c r="Q247" s="12"/>
      <c r="R247" s="12"/>
      <c r="T247" s="33"/>
      <c r="U247" s="33"/>
      <c r="V247" s="33"/>
      <c r="W247" s="33"/>
      <c r="X247" s="33"/>
      <c r="Y247" s="33"/>
      <c r="Z247" s="33"/>
      <c r="AF247" s="9"/>
      <c r="AG247" s="18"/>
      <c r="AH247" s="11"/>
      <c r="AI247" s="11"/>
    </row>
    <row r="248" spans="12:35" ht="33" customHeight="1" x14ac:dyDescent="0.3">
      <c r="L248" s="9"/>
      <c r="M248" s="9"/>
      <c r="N248" s="12"/>
      <c r="O248" s="12"/>
      <c r="P248" s="12"/>
      <c r="Q248" s="12"/>
      <c r="R248" s="12"/>
      <c r="T248" s="33"/>
      <c r="U248" s="33"/>
      <c r="V248" s="33"/>
      <c r="W248" s="33"/>
      <c r="X248" s="33"/>
      <c r="Y248" s="33"/>
      <c r="Z248" s="33"/>
      <c r="AF248" s="9"/>
      <c r="AG248" s="18"/>
      <c r="AH248" s="11"/>
      <c r="AI248" s="11"/>
    </row>
    <row r="249" spans="12:35" ht="33" customHeight="1" x14ac:dyDescent="0.3">
      <c r="L249" s="9"/>
      <c r="M249" s="9"/>
      <c r="N249" s="12"/>
      <c r="O249" s="12"/>
      <c r="P249" s="12"/>
      <c r="Q249" s="12"/>
      <c r="R249" s="12"/>
      <c r="T249" s="33"/>
      <c r="U249" s="33"/>
      <c r="V249" s="33"/>
      <c r="W249" s="33"/>
      <c r="X249" s="33"/>
      <c r="Y249" s="33"/>
      <c r="Z249" s="33"/>
      <c r="AF249" s="9"/>
      <c r="AG249" s="18"/>
      <c r="AH249" s="11"/>
      <c r="AI249" s="11"/>
    </row>
    <row r="250" spans="12:35" ht="33" customHeight="1" x14ac:dyDescent="0.3">
      <c r="L250" s="9"/>
      <c r="M250" s="9"/>
      <c r="N250" s="12"/>
      <c r="O250" s="12"/>
      <c r="P250" s="12"/>
      <c r="Q250" s="12"/>
      <c r="R250" s="12"/>
      <c r="T250" s="33"/>
      <c r="U250" s="33"/>
      <c r="V250" s="33"/>
      <c r="W250" s="33"/>
      <c r="X250" s="33"/>
      <c r="Y250" s="33"/>
      <c r="Z250" s="33"/>
      <c r="AF250" s="9"/>
      <c r="AG250" s="18"/>
      <c r="AH250" s="11"/>
      <c r="AI250" s="11"/>
    </row>
    <row r="251" spans="12:35" ht="33" customHeight="1" x14ac:dyDescent="0.3">
      <c r="L251" s="9"/>
      <c r="M251" s="9"/>
      <c r="N251" s="12"/>
      <c r="O251" s="12"/>
      <c r="P251" s="12"/>
      <c r="Q251" s="12"/>
      <c r="R251" s="12"/>
      <c r="T251" s="33"/>
      <c r="U251" s="33"/>
      <c r="V251" s="33"/>
      <c r="W251" s="33"/>
      <c r="X251" s="33"/>
      <c r="Y251" s="33"/>
      <c r="Z251" s="33"/>
      <c r="AF251" s="9"/>
      <c r="AG251" s="18"/>
      <c r="AH251" s="11"/>
      <c r="AI251" s="11"/>
    </row>
    <row r="252" spans="12:35" ht="33" customHeight="1" x14ac:dyDescent="0.3">
      <c r="L252" s="9"/>
      <c r="M252" s="9"/>
      <c r="N252" s="12"/>
      <c r="O252" s="12"/>
      <c r="P252" s="12"/>
      <c r="Q252" s="12"/>
      <c r="R252" s="12"/>
      <c r="T252" s="33"/>
      <c r="U252" s="33"/>
      <c r="V252" s="33"/>
      <c r="W252" s="33"/>
      <c r="X252" s="33"/>
      <c r="Y252" s="33"/>
      <c r="Z252" s="33"/>
      <c r="AF252" s="9"/>
      <c r="AG252" s="18"/>
      <c r="AH252" s="11"/>
      <c r="AI252" s="11"/>
    </row>
    <row r="253" spans="12:35" ht="33" customHeight="1" x14ac:dyDescent="0.3">
      <c r="L253" s="9"/>
      <c r="M253" s="9"/>
      <c r="N253" s="12"/>
      <c r="O253" s="12"/>
      <c r="P253" s="12"/>
      <c r="Q253" s="12"/>
      <c r="R253" s="12"/>
      <c r="T253" s="33"/>
      <c r="U253" s="33"/>
      <c r="V253" s="33"/>
      <c r="W253" s="33"/>
      <c r="X253" s="33"/>
      <c r="Y253" s="33"/>
      <c r="Z253" s="33"/>
      <c r="AF253" s="9"/>
      <c r="AG253" s="18"/>
      <c r="AH253" s="11"/>
      <c r="AI253" s="11"/>
    </row>
    <row r="254" spans="12:35" ht="33" customHeight="1" x14ac:dyDescent="0.3">
      <c r="L254" s="9"/>
      <c r="M254" s="9"/>
      <c r="N254" s="12"/>
      <c r="O254" s="12"/>
      <c r="P254" s="12"/>
      <c r="Q254" s="12"/>
      <c r="R254" s="12"/>
      <c r="T254" s="33"/>
      <c r="U254" s="33"/>
      <c r="V254" s="33"/>
      <c r="W254" s="33"/>
      <c r="X254" s="33"/>
      <c r="Y254" s="33"/>
      <c r="Z254" s="33"/>
      <c r="AF254" s="9"/>
      <c r="AG254" s="18"/>
      <c r="AH254" s="11"/>
      <c r="AI254" s="11"/>
    </row>
    <row r="255" spans="12:35" ht="33" customHeight="1" x14ac:dyDescent="0.3">
      <c r="L255" s="9"/>
      <c r="M255" s="9"/>
      <c r="N255" s="12"/>
      <c r="O255" s="12"/>
      <c r="P255" s="12"/>
      <c r="Q255" s="12"/>
      <c r="R255" s="12"/>
      <c r="T255" s="33"/>
      <c r="U255" s="33"/>
      <c r="V255" s="33"/>
      <c r="W255" s="33"/>
      <c r="X255" s="33"/>
      <c r="Y255" s="33"/>
      <c r="Z255" s="33"/>
      <c r="AF255" s="9"/>
      <c r="AG255" s="18"/>
      <c r="AH255" s="11"/>
      <c r="AI255" s="11"/>
    </row>
    <row r="256" spans="12:35" ht="33" customHeight="1" x14ac:dyDescent="0.3">
      <c r="L256" s="9"/>
      <c r="M256" s="9"/>
      <c r="N256" s="12"/>
      <c r="O256" s="12"/>
      <c r="P256" s="12"/>
      <c r="Q256" s="12"/>
      <c r="R256" s="12"/>
      <c r="T256" s="33"/>
      <c r="U256" s="33"/>
      <c r="V256" s="33"/>
      <c r="W256" s="33"/>
      <c r="X256" s="33"/>
      <c r="Y256" s="33"/>
      <c r="Z256" s="33"/>
      <c r="AF256" s="9"/>
      <c r="AG256" s="18"/>
      <c r="AH256" s="11"/>
      <c r="AI256" s="11"/>
    </row>
    <row r="257" spans="12:35" ht="33" customHeight="1" x14ac:dyDescent="0.3">
      <c r="L257" s="9"/>
      <c r="M257" s="9"/>
      <c r="N257" s="12"/>
      <c r="O257" s="12"/>
      <c r="P257" s="12"/>
      <c r="Q257" s="12"/>
      <c r="R257" s="12"/>
      <c r="T257" s="33"/>
      <c r="U257" s="33"/>
      <c r="V257" s="33"/>
      <c r="W257" s="33"/>
      <c r="X257" s="33"/>
      <c r="Y257" s="33"/>
      <c r="Z257" s="33"/>
      <c r="AF257" s="9"/>
      <c r="AG257" s="18"/>
      <c r="AH257" s="11"/>
      <c r="AI257" s="11"/>
    </row>
    <row r="258" spans="12:35" ht="33" customHeight="1" x14ac:dyDescent="0.3">
      <c r="L258" s="9"/>
      <c r="M258" s="9"/>
      <c r="N258" s="12"/>
      <c r="O258" s="12"/>
      <c r="P258" s="12"/>
      <c r="Q258" s="12"/>
      <c r="R258" s="12"/>
      <c r="T258" s="33"/>
      <c r="U258" s="33"/>
      <c r="V258" s="33"/>
      <c r="W258" s="33"/>
      <c r="X258" s="33"/>
      <c r="Y258" s="33"/>
      <c r="Z258" s="33"/>
      <c r="AF258" s="9"/>
      <c r="AG258" s="18"/>
      <c r="AH258" s="11"/>
      <c r="AI258" s="11"/>
    </row>
    <row r="259" spans="12:35" ht="33" customHeight="1" x14ac:dyDescent="0.3">
      <c r="L259" s="9"/>
      <c r="M259" s="9"/>
      <c r="N259" s="12"/>
      <c r="O259" s="12"/>
      <c r="P259" s="12"/>
      <c r="Q259" s="12"/>
      <c r="R259" s="12"/>
      <c r="T259" s="33"/>
      <c r="U259" s="33"/>
      <c r="V259" s="33"/>
      <c r="W259" s="33"/>
      <c r="X259" s="33"/>
      <c r="Y259" s="33"/>
      <c r="Z259" s="33"/>
      <c r="AF259" s="9"/>
      <c r="AG259" s="18"/>
      <c r="AH259" s="11"/>
      <c r="AI259" s="11"/>
    </row>
    <row r="260" spans="12:35" ht="33" customHeight="1" x14ac:dyDescent="0.3">
      <c r="L260" s="9"/>
      <c r="M260" s="9"/>
      <c r="N260" s="12"/>
      <c r="O260" s="12"/>
      <c r="P260" s="12"/>
      <c r="Q260" s="12"/>
      <c r="R260" s="12"/>
      <c r="T260" s="33"/>
      <c r="U260" s="33"/>
      <c r="V260" s="33"/>
      <c r="W260" s="33"/>
      <c r="X260" s="33"/>
      <c r="Y260" s="33"/>
      <c r="Z260" s="33"/>
      <c r="AF260" s="9"/>
      <c r="AG260" s="18"/>
      <c r="AH260" s="11"/>
      <c r="AI260" s="11"/>
    </row>
    <row r="261" spans="12:35" ht="33" customHeight="1" x14ac:dyDescent="0.3">
      <c r="L261" s="9"/>
      <c r="M261" s="9"/>
      <c r="N261" s="12"/>
      <c r="O261" s="12"/>
      <c r="P261" s="12"/>
      <c r="Q261" s="12"/>
      <c r="R261" s="12"/>
      <c r="T261" s="33"/>
      <c r="U261" s="33"/>
      <c r="V261" s="33"/>
      <c r="W261" s="33"/>
      <c r="X261" s="33"/>
      <c r="Y261" s="33"/>
      <c r="Z261" s="33"/>
      <c r="AF261" s="9"/>
      <c r="AG261" s="18"/>
      <c r="AH261" s="11"/>
      <c r="AI261" s="11"/>
    </row>
    <row r="262" spans="12:35" ht="33" customHeight="1" x14ac:dyDescent="0.3">
      <c r="L262" s="9"/>
      <c r="M262" s="9"/>
      <c r="N262" s="12"/>
      <c r="O262" s="12"/>
      <c r="P262" s="12"/>
      <c r="Q262" s="12"/>
      <c r="R262" s="12"/>
      <c r="T262" s="33"/>
      <c r="U262" s="33"/>
      <c r="V262" s="33"/>
      <c r="W262" s="33"/>
      <c r="X262" s="33"/>
      <c r="Y262" s="33"/>
      <c r="Z262" s="33"/>
      <c r="AF262" s="9"/>
      <c r="AG262" s="18"/>
      <c r="AH262" s="11"/>
      <c r="AI262" s="11"/>
    </row>
    <row r="263" spans="12:35" ht="33" customHeight="1" x14ac:dyDescent="0.3">
      <c r="L263" s="9"/>
      <c r="M263" s="9"/>
      <c r="N263" s="12"/>
      <c r="O263" s="12"/>
      <c r="P263" s="12"/>
      <c r="Q263" s="12"/>
      <c r="R263" s="12"/>
      <c r="T263" s="33"/>
      <c r="U263" s="33"/>
      <c r="V263" s="33"/>
      <c r="W263" s="33"/>
      <c r="X263" s="33"/>
      <c r="Y263" s="33"/>
      <c r="Z263" s="33"/>
      <c r="AF263" s="9"/>
      <c r="AG263" s="18"/>
      <c r="AH263" s="11"/>
      <c r="AI263" s="11"/>
    </row>
    <row r="264" spans="12:35" ht="33" customHeight="1" x14ac:dyDescent="0.3">
      <c r="L264" s="9"/>
      <c r="M264" s="9"/>
      <c r="N264" s="12"/>
      <c r="O264" s="12"/>
      <c r="P264" s="12"/>
      <c r="Q264" s="12"/>
      <c r="R264" s="12"/>
      <c r="T264" s="33"/>
      <c r="U264" s="33"/>
      <c r="V264" s="33"/>
      <c r="W264" s="33"/>
      <c r="X264" s="33"/>
      <c r="Y264" s="33"/>
      <c r="Z264" s="33"/>
      <c r="AF264" s="9"/>
      <c r="AG264" s="18"/>
      <c r="AH264" s="11"/>
      <c r="AI264" s="11"/>
    </row>
    <row r="265" spans="12:35" ht="33" customHeight="1" x14ac:dyDescent="0.3">
      <c r="L265" s="9"/>
      <c r="M265" s="9"/>
      <c r="N265" s="12"/>
      <c r="O265" s="12"/>
      <c r="P265" s="12"/>
      <c r="Q265" s="12"/>
      <c r="R265" s="12"/>
      <c r="T265" s="33"/>
      <c r="U265" s="33"/>
      <c r="V265" s="33"/>
      <c r="W265" s="33"/>
      <c r="X265" s="33"/>
      <c r="Y265" s="33"/>
      <c r="Z265" s="33"/>
      <c r="AF265" s="9"/>
      <c r="AG265" s="18"/>
      <c r="AH265" s="11"/>
      <c r="AI265" s="11"/>
    </row>
    <row r="266" spans="12:35" ht="33" customHeight="1" x14ac:dyDescent="0.3">
      <c r="L266" s="9"/>
      <c r="M266" s="9"/>
      <c r="N266" s="12"/>
      <c r="O266" s="12"/>
      <c r="P266" s="12"/>
      <c r="Q266" s="12"/>
      <c r="R266" s="12"/>
      <c r="T266" s="33"/>
      <c r="U266" s="33"/>
      <c r="V266" s="33"/>
      <c r="W266" s="33"/>
      <c r="X266" s="33"/>
      <c r="Y266" s="33"/>
      <c r="Z266" s="33"/>
      <c r="AF266" s="9"/>
      <c r="AG266" s="18"/>
      <c r="AH266" s="11"/>
      <c r="AI266" s="11"/>
    </row>
    <row r="267" spans="12:35" ht="33" customHeight="1" x14ac:dyDescent="0.3">
      <c r="L267" s="9"/>
      <c r="M267" s="9"/>
      <c r="N267" s="12"/>
      <c r="O267" s="12"/>
      <c r="P267" s="12"/>
      <c r="Q267" s="12"/>
      <c r="R267" s="12"/>
      <c r="T267" s="33"/>
      <c r="U267" s="33"/>
      <c r="V267" s="33"/>
      <c r="W267" s="33"/>
      <c r="X267" s="33"/>
      <c r="Y267" s="33"/>
      <c r="Z267" s="33"/>
      <c r="AF267" s="9"/>
      <c r="AG267" s="18"/>
      <c r="AH267" s="11"/>
      <c r="AI267" s="11"/>
    </row>
  </sheetData>
  <sheetProtection formatCells="0" formatColumns="0" formatRows="0" insertColumns="0" insertRows="0" insertHyperlinks="0" deleteColumns="0" deleteRows="0" sort="0" autoFilter="0" pivotTables="0"/>
  <autoFilter ref="A3:BN3">
    <sortState ref="A6:BN167">
      <sortCondition ref="A3"/>
    </sortState>
  </autoFilter>
  <mergeCells count="47">
    <mergeCell ref="I2:I3"/>
    <mergeCell ref="J2:J3"/>
    <mergeCell ref="T2:T3"/>
    <mergeCell ref="U2:V2"/>
    <mergeCell ref="W2:X2"/>
    <mergeCell ref="Q1:Q3"/>
    <mergeCell ref="R1:R3"/>
    <mergeCell ref="S1:S3"/>
    <mergeCell ref="I1:J1"/>
    <mergeCell ref="AK1:AK3"/>
    <mergeCell ref="AL1:AL3"/>
    <mergeCell ref="AM1:AM3"/>
    <mergeCell ref="AN1:AN3"/>
    <mergeCell ref="AC1:AC3"/>
    <mergeCell ref="AD1:AD3"/>
    <mergeCell ref="AE1:AG1"/>
    <mergeCell ref="AH1:AH3"/>
    <mergeCell ref="AI1:AI3"/>
    <mergeCell ref="AJ1:AJ3"/>
    <mergeCell ref="AE2:AE3"/>
    <mergeCell ref="AF2:AF3"/>
    <mergeCell ref="AG2:AG3"/>
    <mergeCell ref="AO1:BI1"/>
    <mergeCell ref="BJ1:BJ3"/>
    <mergeCell ref="AO2:AQ2"/>
    <mergeCell ref="AR2:AW2"/>
    <mergeCell ref="AZ2:BG2"/>
    <mergeCell ref="BH2:BI2"/>
    <mergeCell ref="AB1:AB3"/>
    <mergeCell ref="K1:K3"/>
    <mergeCell ref="L1:L3"/>
    <mergeCell ref="M1:M3"/>
    <mergeCell ref="N1:N3"/>
    <mergeCell ref="O1:O3"/>
    <mergeCell ref="P1:P3"/>
    <mergeCell ref="Y2:Z2"/>
    <mergeCell ref="T1:Z1"/>
    <mergeCell ref="AA1:AA3"/>
    <mergeCell ref="A1:A3"/>
    <mergeCell ref="B1:E1"/>
    <mergeCell ref="F1:F3"/>
    <mergeCell ref="G1:G3"/>
    <mergeCell ref="H1:H3"/>
    <mergeCell ref="B2:B3"/>
    <mergeCell ref="C2:C3"/>
    <mergeCell ref="D2:D3"/>
    <mergeCell ref="E2:E3"/>
  </mergeCells>
  <phoneticPr fontId="7" type="noConversion"/>
  <conditionalFormatting sqref="J13">
    <cfRule type="duplicateValues" dxfId="38" priority="1"/>
  </conditionalFormatting>
  <conditionalFormatting sqref="J14:J56">
    <cfRule type="duplicateValues" dxfId="37" priority="10"/>
  </conditionalFormatting>
  <conditionalFormatting sqref="J59:J65">
    <cfRule type="duplicateValues" dxfId="36" priority="9"/>
  </conditionalFormatting>
  <conditionalFormatting sqref="J66">
    <cfRule type="duplicateValues" dxfId="35" priority="2"/>
  </conditionalFormatting>
  <conditionalFormatting sqref="J100">
    <cfRule type="duplicateValues" dxfId="34" priority="3"/>
  </conditionalFormatting>
  <conditionalFormatting sqref="J101:J136 J67:J99 J1:J3 J57:J58">
    <cfRule type="duplicateValues" dxfId="33" priority="11"/>
  </conditionalFormatting>
  <conditionalFormatting sqref="Q137:R142 Q143:Q144 R143:R146">
    <cfRule type="cellIs" dxfId="32" priority="6" operator="equal">
      <formula>"60점"</formula>
    </cfRule>
  </conditionalFormatting>
  <conditionalFormatting sqref="R149">
    <cfRule type="cellIs" dxfId="31" priority="5" operator="equal">
      <formula>"60점"</formula>
    </cfRule>
  </conditionalFormatting>
  <conditionalFormatting sqref="R160:R167">
    <cfRule type="cellIs" dxfId="30" priority="4" operator="equal">
      <formula>"60점"</formula>
    </cfRule>
  </conditionalFormatting>
  <conditionalFormatting sqref="AA166:AB166">
    <cfRule type="containsText" dxfId="29" priority="7" operator="containsText" text="Y">
      <formula>NOT(ISERROR(SEARCH("Y",AA166)))</formula>
    </cfRule>
    <cfRule type="containsText" dxfId="28" priority="8" operator="containsText" text="유">
      <formula>NOT(ISERROR(SEARCH("유",AA166)))</formula>
    </cfRule>
  </conditionalFormatting>
  <conditionalFormatting sqref="J4:J12">
    <cfRule type="duplicateValues" dxfId="27" priority="12"/>
  </conditionalFormatting>
  <pageMargins left="0.69999998807907104" right="0.69999998807907104" top="0.75" bottom="0.75" header="0.30000001192092896" footer="0.30000001192092896"/>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8"/>
  <sheetViews>
    <sheetView zoomScale="70" zoomScaleNormal="70" zoomScaleSheetLayoutView="75" workbookViewId="0">
      <pane ySplit="3" topLeftCell="A4" activePane="bottomLeft" state="frozen"/>
      <selection activeCell="G27" sqref="G27"/>
      <selection pane="bottomLeft" activeCell="G27" sqref="G27"/>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83.875" style="7" bestFit="1" customWidth="1"/>
    <col min="12" max="12" width="6.75" style="19" customWidth="1"/>
    <col min="13" max="14" width="5.25" style="7" bestFit="1" customWidth="1"/>
    <col min="15" max="15" width="5.25" style="14" customWidth="1"/>
    <col min="16" max="16" width="5.25" style="14" bestFit="1" customWidth="1"/>
    <col min="17" max="19" width="5.25" style="14" customWidth="1"/>
    <col min="20" max="20" width="5.375" style="7" bestFit="1" customWidth="1"/>
    <col min="21" max="21" width="9.25" style="34" bestFit="1" customWidth="1"/>
    <col min="22" max="25" width="8.5" style="7" bestFit="1" customWidth="1"/>
    <col min="26" max="26" width="12.125" style="7" customWidth="1"/>
    <col min="27" max="27" width="32" style="7" customWidth="1"/>
    <col min="28" max="28" width="8.5" style="19" customWidth="1"/>
    <col min="29" max="29" width="36" style="13" customWidth="1"/>
    <col min="30" max="30" width="14.625" style="13" customWidth="1"/>
    <col min="31" max="31" width="6.875" style="7" hidden="1" customWidth="1"/>
    <col min="32" max="32" width="5.25" style="7" hidden="1" customWidth="1"/>
    <col min="33" max="33" width="6.875" style="7" hidden="1" customWidth="1"/>
    <col min="34" max="34" width="5.625" style="7" hidden="1" customWidth="1"/>
    <col min="35" max="35" width="9.375" style="7" hidden="1" customWidth="1"/>
    <col min="36" max="41" width="5.25" style="7" hidden="1" customWidth="1"/>
    <col min="42" max="42" width="3.75" style="7" hidden="1" customWidth="1"/>
    <col min="43" max="43" width="5.25" style="7" hidden="1" customWidth="1"/>
    <col min="44" max="44" width="3.75" style="7" hidden="1" customWidth="1"/>
    <col min="45" max="47" width="5.25" style="7" hidden="1" customWidth="1"/>
    <col min="48" max="48" width="7.5" style="7" hidden="1" customWidth="1"/>
    <col min="49" max="49" width="5.25" style="7" hidden="1" customWidth="1"/>
    <col min="50" max="50" width="7.5" style="7" hidden="1" customWidth="1"/>
    <col min="51" max="51" width="5.25" style="7" hidden="1" customWidth="1"/>
    <col min="52" max="52" width="7.5" style="7" hidden="1" customWidth="1"/>
    <col min="53" max="53" width="5.25" style="7" hidden="1" customWidth="1"/>
    <col min="54" max="54" width="7.5" style="7" hidden="1" customWidth="1"/>
    <col min="55" max="55" width="5.25" style="7" hidden="1" customWidth="1"/>
    <col min="56" max="56" width="7.5" style="7" hidden="1" customWidth="1"/>
    <col min="57" max="57" width="7" style="7" hidden="1" customWidth="1"/>
    <col min="58" max="58" width="0" style="19" hidden="1" customWidth="1"/>
    <col min="59" max="16384" width="9" style="7"/>
  </cols>
  <sheetData>
    <row r="1" spans="1:57" s="42" customFormat="1" ht="33" customHeight="1" x14ac:dyDescent="0.3">
      <c r="A1" s="135" t="s">
        <v>189</v>
      </c>
      <c r="B1" s="134" t="s">
        <v>403</v>
      </c>
      <c r="C1" s="134"/>
      <c r="D1" s="134"/>
      <c r="E1" s="134"/>
      <c r="F1" s="134" t="s">
        <v>403</v>
      </c>
      <c r="G1" s="134" t="s">
        <v>409</v>
      </c>
      <c r="H1" s="134" t="s">
        <v>212</v>
      </c>
      <c r="I1" s="134" t="s">
        <v>408</v>
      </c>
      <c r="J1" s="134"/>
      <c r="K1" s="134" t="s">
        <v>170</v>
      </c>
      <c r="L1" s="145" t="s">
        <v>483</v>
      </c>
      <c r="M1" s="134" t="s">
        <v>172</v>
      </c>
      <c r="N1" s="134" t="s">
        <v>396</v>
      </c>
      <c r="O1" s="137" t="s">
        <v>394</v>
      </c>
      <c r="P1" s="137" t="s">
        <v>404</v>
      </c>
      <c r="Q1" s="137" t="s">
        <v>424</v>
      </c>
      <c r="R1" s="138" t="s">
        <v>470</v>
      </c>
      <c r="S1" s="138" t="s">
        <v>471</v>
      </c>
      <c r="T1" s="134" t="s">
        <v>466</v>
      </c>
      <c r="U1" s="81" t="s">
        <v>176</v>
      </c>
      <c r="V1" s="134" t="s">
        <v>406</v>
      </c>
      <c r="W1" s="134" t="s">
        <v>393</v>
      </c>
      <c r="X1" s="134" t="s">
        <v>407</v>
      </c>
      <c r="Y1" s="134" t="s">
        <v>282</v>
      </c>
      <c r="Z1" s="134" t="s">
        <v>289</v>
      </c>
      <c r="AA1" s="134"/>
      <c r="AB1" s="134"/>
      <c r="AC1" s="134" t="s">
        <v>254</v>
      </c>
      <c r="AD1" s="145" t="s">
        <v>276</v>
      </c>
      <c r="AE1" s="161" t="s">
        <v>168</v>
      </c>
      <c r="AF1" s="162" t="s">
        <v>410</v>
      </c>
      <c r="AG1" s="162" t="s">
        <v>399</v>
      </c>
      <c r="AH1" s="162" t="s">
        <v>169</v>
      </c>
      <c r="AI1" s="162" t="s">
        <v>288</v>
      </c>
      <c r="AJ1" s="162" t="s">
        <v>174</v>
      </c>
      <c r="AK1" s="162"/>
      <c r="AL1" s="162"/>
      <c r="AM1" s="162"/>
      <c r="AN1" s="162"/>
      <c r="AO1" s="162"/>
      <c r="AP1" s="162"/>
      <c r="AQ1" s="162"/>
      <c r="AR1" s="162"/>
      <c r="AS1" s="162"/>
      <c r="AT1" s="162"/>
      <c r="AU1" s="162"/>
      <c r="AV1" s="162"/>
      <c r="AW1" s="162"/>
      <c r="AX1" s="162"/>
      <c r="AY1" s="162"/>
      <c r="AZ1" s="162"/>
      <c r="BA1" s="162"/>
      <c r="BB1" s="162"/>
      <c r="BC1" s="162"/>
      <c r="BD1" s="162"/>
      <c r="BE1" s="162" t="s">
        <v>177</v>
      </c>
    </row>
    <row r="2" spans="1:57" s="42" customFormat="1" ht="33" customHeight="1" x14ac:dyDescent="0.3">
      <c r="A2" s="135"/>
      <c r="B2" s="135" t="s">
        <v>222</v>
      </c>
      <c r="C2" s="134" t="s">
        <v>173</v>
      </c>
      <c r="D2" s="134" t="s">
        <v>216</v>
      </c>
      <c r="E2" s="134" t="s">
        <v>171</v>
      </c>
      <c r="F2" s="134"/>
      <c r="G2" s="134"/>
      <c r="H2" s="134"/>
      <c r="I2" s="134" t="s">
        <v>195</v>
      </c>
      <c r="J2" s="134" t="s">
        <v>188</v>
      </c>
      <c r="K2" s="134"/>
      <c r="L2" s="146"/>
      <c r="M2" s="134"/>
      <c r="N2" s="134"/>
      <c r="O2" s="137"/>
      <c r="P2" s="137"/>
      <c r="Q2" s="137"/>
      <c r="R2" s="139"/>
      <c r="S2" s="139"/>
      <c r="T2" s="134"/>
      <c r="U2" s="141" t="s">
        <v>281</v>
      </c>
      <c r="V2" s="134"/>
      <c r="W2" s="134"/>
      <c r="X2" s="134"/>
      <c r="Y2" s="134"/>
      <c r="Z2" s="134" t="s">
        <v>392</v>
      </c>
      <c r="AA2" s="134" t="s">
        <v>490</v>
      </c>
      <c r="AB2" s="134" t="s">
        <v>491</v>
      </c>
      <c r="AC2" s="134"/>
      <c r="AD2" s="146"/>
      <c r="AE2" s="144"/>
      <c r="AF2" s="163"/>
      <c r="AG2" s="163"/>
      <c r="AH2" s="163"/>
      <c r="AI2" s="163"/>
      <c r="AJ2" s="163" t="s">
        <v>397</v>
      </c>
      <c r="AK2" s="163"/>
      <c r="AL2" s="163"/>
      <c r="AM2" s="163" t="s">
        <v>398</v>
      </c>
      <c r="AN2" s="163"/>
      <c r="AO2" s="163"/>
      <c r="AP2" s="163"/>
      <c r="AQ2" s="163"/>
      <c r="AR2" s="163"/>
      <c r="AS2" s="35"/>
      <c r="AT2" s="35"/>
      <c r="AU2" s="163" t="s">
        <v>401</v>
      </c>
      <c r="AV2" s="163"/>
      <c r="AW2" s="163"/>
      <c r="AX2" s="163"/>
      <c r="AY2" s="163"/>
      <c r="AZ2" s="163"/>
      <c r="BA2" s="163"/>
      <c r="BB2" s="163"/>
      <c r="BC2" s="163" t="s">
        <v>203</v>
      </c>
      <c r="BD2" s="163"/>
      <c r="BE2" s="163"/>
    </row>
    <row r="3" spans="1:57" s="42" customFormat="1" ht="33" customHeight="1" x14ac:dyDescent="0.3">
      <c r="A3" s="135"/>
      <c r="B3" s="135"/>
      <c r="C3" s="134"/>
      <c r="D3" s="134"/>
      <c r="E3" s="134"/>
      <c r="F3" s="134"/>
      <c r="G3" s="134"/>
      <c r="H3" s="134"/>
      <c r="I3" s="134"/>
      <c r="J3" s="134"/>
      <c r="K3" s="134"/>
      <c r="L3" s="147"/>
      <c r="M3" s="134"/>
      <c r="N3" s="134"/>
      <c r="O3" s="137"/>
      <c r="P3" s="137"/>
      <c r="Q3" s="137"/>
      <c r="R3" s="140"/>
      <c r="S3" s="140"/>
      <c r="T3" s="134"/>
      <c r="U3" s="141"/>
      <c r="V3" s="134"/>
      <c r="W3" s="134"/>
      <c r="X3" s="134"/>
      <c r="Y3" s="134"/>
      <c r="Z3" s="134"/>
      <c r="AA3" s="134"/>
      <c r="AB3" s="134"/>
      <c r="AC3" s="134"/>
      <c r="AD3" s="147"/>
      <c r="AE3" s="165"/>
      <c r="AF3" s="164"/>
      <c r="AG3" s="164"/>
      <c r="AH3" s="164"/>
      <c r="AI3" s="164"/>
      <c r="AJ3" s="36" t="s">
        <v>187</v>
      </c>
      <c r="AK3" s="36" t="s">
        <v>186</v>
      </c>
      <c r="AL3" s="36" t="s">
        <v>203</v>
      </c>
      <c r="AM3" s="36" t="s">
        <v>402</v>
      </c>
      <c r="AN3" s="36" t="s">
        <v>405</v>
      </c>
      <c r="AO3" s="36" t="s">
        <v>179</v>
      </c>
      <c r="AP3" s="36" t="s">
        <v>193</v>
      </c>
      <c r="AQ3" s="36" t="s">
        <v>194</v>
      </c>
      <c r="AR3" s="36" t="s">
        <v>193</v>
      </c>
      <c r="AS3" s="36" t="s">
        <v>402</v>
      </c>
      <c r="AT3" s="36" t="s">
        <v>405</v>
      </c>
      <c r="AU3" s="36" t="s">
        <v>194</v>
      </c>
      <c r="AV3" s="36" t="s">
        <v>400</v>
      </c>
      <c r="AW3" s="36" t="s">
        <v>183</v>
      </c>
      <c r="AX3" s="36" t="s">
        <v>400</v>
      </c>
      <c r="AY3" s="36" t="s">
        <v>190</v>
      </c>
      <c r="AZ3" s="36" t="s">
        <v>400</v>
      </c>
      <c r="BA3" s="36" t="s">
        <v>179</v>
      </c>
      <c r="BB3" s="36" t="s">
        <v>400</v>
      </c>
      <c r="BC3" s="36" t="s">
        <v>203</v>
      </c>
      <c r="BD3" s="36" t="s">
        <v>400</v>
      </c>
      <c r="BE3" s="164"/>
    </row>
    <row r="4" spans="1:57" s="42" customFormat="1" ht="33" customHeight="1" x14ac:dyDescent="0.3">
      <c r="A4" s="48">
        <v>1</v>
      </c>
      <c r="B4" s="48" t="s">
        <v>211</v>
      </c>
      <c r="C4" s="21" t="s">
        <v>223</v>
      </c>
      <c r="D4" s="21" t="s">
        <v>441</v>
      </c>
      <c r="E4" s="21" t="s">
        <v>435</v>
      </c>
      <c r="F4" s="20" t="s">
        <v>1397</v>
      </c>
      <c r="G4" s="21" t="s">
        <v>1413</v>
      </c>
      <c r="H4" s="21"/>
      <c r="I4" s="54" t="s">
        <v>1418</v>
      </c>
      <c r="J4" s="21" t="s">
        <v>1604</v>
      </c>
      <c r="K4" s="73" t="s">
        <v>1605</v>
      </c>
      <c r="L4" s="49" t="s">
        <v>220</v>
      </c>
      <c r="M4" s="54" t="s">
        <v>191</v>
      </c>
      <c r="N4" s="17">
        <v>0.9</v>
      </c>
      <c r="O4" s="50">
        <v>19</v>
      </c>
      <c r="P4" s="50">
        <v>1</v>
      </c>
      <c r="Q4" s="50">
        <v>20</v>
      </c>
      <c r="R4" s="51">
        <v>60</v>
      </c>
      <c r="S4" s="51" t="s">
        <v>199</v>
      </c>
      <c r="T4" s="54" t="s">
        <v>209</v>
      </c>
      <c r="U4" s="43">
        <f t="shared" ref="U4:U12" si="0">IF(M4="A",6160,IF(M4="B",4180,IF(M4="C",2970,0)))*Q4</f>
        <v>83600</v>
      </c>
      <c r="V4" s="82" t="s">
        <v>1557</v>
      </c>
      <c r="W4" s="21" t="s">
        <v>1569</v>
      </c>
      <c r="X4" s="21" t="s">
        <v>1570</v>
      </c>
      <c r="Y4" s="82" t="s">
        <v>1571</v>
      </c>
      <c r="Z4" s="54" t="s">
        <v>425</v>
      </c>
      <c r="AA4" s="54" t="s">
        <v>240</v>
      </c>
      <c r="AB4" s="17" t="s">
        <v>453</v>
      </c>
      <c r="AC4" s="54" t="s">
        <v>1088</v>
      </c>
      <c r="AD4" s="54" t="s">
        <v>1417</v>
      </c>
    </row>
    <row r="5" spans="1:57" s="42" customFormat="1" ht="33" customHeight="1" x14ac:dyDescent="0.3">
      <c r="A5" s="48">
        <v>2</v>
      </c>
      <c r="B5" s="48" t="s">
        <v>211</v>
      </c>
      <c r="C5" s="21" t="s">
        <v>223</v>
      </c>
      <c r="D5" s="21" t="s">
        <v>441</v>
      </c>
      <c r="E5" s="21" t="s">
        <v>435</v>
      </c>
      <c r="F5" s="20" t="s">
        <v>1396</v>
      </c>
      <c r="G5" s="21" t="s">
        <v>1413</v>
      </c>
      <c r="H5" s="21"/>
      <c r="I5" s="54" t="s">
        <v>1421</v>
      </c>
      <c r="J5" s="21" t="s">
        <v>1603</v>
      </c>
      <c r="K5" s="73" t="s">
        <v>1606</v>
      </c>
      <c r="L5" s="49" t="s">
        <v>220</v>
      </c>
      <c r="M5" s="54" t="s">
        <v>191</v>
      </c>
      <c r="N5" s="17">
        <v>0.9</v>
      </c>
      <c r="O5" s="50">
        <v>27</v>
      </c>
      <c r="P5" s="50">
        <v>1</v>
      </c>
      <c r="Q5" s="50">
        <v>28</v>
      </c>
      <c r="R5" s="51">
        <v>60</v>
      </c>
      <c r="S5" s="51" t="s">
        <v>199</v>
      </c>
      <c r="T5" s="54" t="s">
        <v>209</v>
      </c>
      <c r="U5" s="43">
        <f t="shared" si="0"/>
        <v>117040</v>
      </c>
      <c r="V5" s="82" t="s">
        <v>1558</v>
      </c>
      <c r="W5" s="21" t="s">
        <v>1572</v>
      </c>
      <c r="X5" s="21" t="s">
        <v>1573</v>
      </c>
      <c r="Y5" s="82" t="s">
        <v>1574</v>
      </c>
      <c r="Z5" s="54" t="s">
        <v>426</v>
      </c>
      <c r="AA5" s="54" t="s">
        <v>247</v>
      </c>
      <c r="AB5" s="17" t="s">
        <v>655</v>
      </c>
      <c r="AC5" s="54" t="s">
        <v>351</v>
      </c>
      <c r="AD5" s="54" t="s">
        <v>1417</v>
      </c>
    </row>
    <row r="6" spans="1:57" s="42" customFormat="1" ht="33" customHeight="1" x14ac:dyDescent="0.3">
      <c r="A6" s="48">
        <v>3</v>
      </c>
      <c r="B6" s="48" t="s">
        <v>211</v>
      </c>
      <c r="C6" s="21" t="s">
        <v>223</v>
      </c>
      <c r="D6" s="21" t="s">
        <v>441</v>
      </c>
      <c r="E6" s="21" t="s">
        <v>435</v>
      </c>
      <c r="F6" s="20" t="s">
        <v>1397</v>
      </c>
      <c r="G6" s="21" t="s">
        <v>1413</v>
      </c>
      <c r="H6" s="21"/>
      <c r="I6" s="54" t="s">
        <v>1423</v>
      </c>
      <c r="J6" s="21" t="s">
        <v>1602</v>
      </c>
      <c r="K6" s="73" t="s">
        <v>1607</v>
      </c>
      <c r="L6" s="49" t="s">
        <v>220</v>
      </c>
      <c r="M6" s="54" t="s">
        <v>191</v>
      </c>
      <c r="N6" s="17">
        <v>0.9</v>
      </c>
      <c r="O6" s="50">
        <v>19</v>
      </c>
      <c r="P6" s="50">
        <v>1</v>
      </c>
      <c r="Q6" s="50">
        <v>20</v>
      </c>
      <c r="R6" s="51">
        <v>60</v>
      </c>
      <c r="S6" s="51" t="s">
        <v>199</v>
      </c>
      <c r="T6" s="54" t="s">
        <v>209</v>
      </c>
      <c r="U6" s="43">
        <f t="shared" si="0"/>
        <v>83600</v>
      </c>
      <c r="V6" s="82" t="s">
        <v>1559</v>
      </c>
      <c r="W6" s="21" t="s">
        <v>1575</v>
      </c>
      <c r="X6" s="21" t="s">
        <v>1576</v>
      </c>
      <c r="Y6" s="82" t="s">
        <v>1577</v>
      </c>
      <c r="Z6" s="54" t="s">
        <v>425</v>
      </c>
      <c r="AA6" s="54" t="s">
        <v>240</v>
      </c>
      <c r="AB6" s="17" t="s">
        <v>453</v>
      </c>
      <c r="AC6" s="54" t="s">
        <v>1088</v>
      </c>
      <c r="AD6" s="54" t="s">
        <v>1417</v>
      </c>
    </row>
    <row r="7" spans="1:57" s="42" customFormat="1" ht="33" customHeight="1" x14ac:dyDescent="0.3">
      <c r="A7" s="48">
        <v>4</v>
      </c>
      <c r="B7" s="48" t="s">
        <v>211</v>
      </c>
      <c r="C7" s="21" t="s">
        <v>223</v>
      </c>
      <c r="D7" s="21" t="s">
        <v>441</v>
      </c>
      <c r="E7" s="21" t="s">
        <v>435</v>
      </c>
      <c r="F7" s="20" t="s">
        <v>1396</v>
      </c>
      <c r="G7" s="21" t="s">
        <v>1413</v>
      </c>
      <c r="H7" s="21"/>
      <c r="I7" s="54" t="s">
        <v>1426</v>
      </c>
      <c r="J7" s="21" t="s">
        <v>1601</v>
      </c>
      <c r="K7" s="73" t="s">
        <v>1608</v>
      </c>
      <c r="L7" s="49" t="s">
        <v>220</v>
      </c>
      <c r="M7" s="54" t="s">
        <v>191</v>
      </c>
      <c r="N7" s="17">
        <v>0.9</v>
      </c>
      <c r="O7" s="50">
        <v>19</v>
      </c>
      <c r="P7" s="50">
        <v>1</v>
      </c>
      <c r="Q7" s="50">
        <v>20</v>
      </c>
      <c r="R7" s="51">
        <v>60</v>
      </c>
      <c r="S7" s="51" t="s">
        <v>199</v>
      </c>
      <c r="T7" s="54" t="s">
        <v>209</v>
      </c>
      <c r="U7" s="43">
        <f t="shared" si="0"/>
        <v>83600</v>
      </c>
      <c r="V7" s="82" t="s">
        <v>1560</v>
      </c>
      <c r="W7" s="21" t="s">
        <v>1578</v>
      </c>
      <c r="X7" s="21" t="s">
        <v>1579</v>
      </c>
      <c r="Y7" s="82" t="s">
        <v>1580</v>
      </c>
      <c r="Z7" s="54" t="s">
        <v>426</v>
      </c>
      <c r="AA7" s="54" t="s">
        <v>236</v>
      </c>
      <c r="AB7" s="17" t="s">
        <v>453</v>
      </c>
      <c r="AC7" s="54" t="s">
        <v>1088</v>
      </c>
      <c r="AD7" s="54" t="s">
        <v>1417</v>
      </c>
    </row>
    <row r="8" spans="1:57" s="42" customFormat="1" ht="33" customHeight="1" x14ac:dyDescent="0.3">
      <c r="A8" s="48">
        <v>5</v>
      </c>
      <c r="B8" s="48" t="s">
        <v>211</v>
      </c>
      <c r="C8" s="21" t="s">
        <v>208</v>
      </c>
      <c r="D8" s="21" t="s">
        <v>418</v>
      </c>
      <c r="E8" s="21" t="s">
        <v>202</v>
      </c>
      <c r="F8" s="20" t="s">
        <v>1396</v>
      </c>
      <c r="G8" s="21" t="s">
        <v>1413</v>
      </c>
      <c r="H8" s="21"/>
      <c r="I8" s="54" t="s">
        <v>1432</v>
      </c>
      <c r="J8" s="21" t="s">
        <v>1600</v>
      </c>
      <c r="K8" s="73" t="s">
        <v>1609</v>
      </c>
      <c r="L8" s="49" t="s">
        <v>220</v>
      </c>
      <c r="M8" s="54" t="s">
        <v>191</v>
      </c>
      <c r="N8" s="17">
        <v>1</v>
      </c>
      <c r="O8" s="50">
        <v>30</v>
      </c>
      <c r="P8" s="50">
        <v>1</v>
      </c>
      <c r="Q8" s="50">
        <v>31</v>
      </c>
      <c r="R8" s="51">
        <v>60</v>
      </c>
      <c r="S8" s="51" t="s">
        <v>199</v>
      </c>
      <c r="T8" s="54" t="s">
        <v>209</v>
      </c>
      <c r="U8" s="43">
        <f t="shared" si="0"/>
        <v>129580</v>
      </c>
      <c r="V8" s="82" t="s">
        <v>1561</v>
      </c>
      <c r="W8" s="21" t="s">
        <v>1581</v>
      </c>
      <c r="X8" s="21" t="s">
        <v>1582</v>
      </c>
      <c r="Y8" s="82" t="s">
        <v>1583</v>
      </c>
      <c r="Z8" s="54" t="s">
        <v>426</v>
      </c>
      <c r="AA8" s="54" t="s">
        <v>130</v>
      </c>
      <c r="AB8" s="17" t="s">
        <v>1468</v>
      </c>
      <c r="AC8" s="54" t="s">
        <v>1430</v>
      </c>
      <c r="AD8" s="54" t="s">
        <v>1417</v>
      </c>
    </row>
    <row r="9" spans="1:57" s="42" customFormat="1" ht="33" customHeight="1" x14ac:dyDescent="0.3">
      <c r="A9" s="48">
        <v>6</v>
      </c>
      <c r="B9" s="48" t="s">
        <v>211</v>
      </c>
      <c r="C9" s="21" t="s">
        <v>208</v>
      </c>
      <c r="D9" s="21" t="s">
        <v>418</v>
      </c>
      <c r="E9" s="21" t="s">
        <v>202</v>
      </c>
      <c r="F9" s="20" t="s">
        <v>1396</v>
      </c>
      <c r="G9" s="21" t="s">
        <v>1413</v>
      </c>
      <c r="H9" s="21"/>
      <c r="I9" s="54" t="s">
        <v>1436</v>
      </c>
      <c r="J9" s="21" t="s">
        <v>1599</v>
      </c>
      <c r="K9" s="73" t="s">
        <v>1610</v>
      </c>
      <c r="L9" s="49" t="s">
        <v>220</v>
      </c>
      <c r="M9" s="54" t="s">
        <v>191</v>
      </c>
      <c r="N9" s="17">
        <v>1</v>
      </c>
      <c r="O9" s="50">
        <v>25</v>
      </c>
      <c r="P9" s="50">
        <v>1</v>
      </c>
      <c r="Q9" s="50">
        <v>26</v>
      </c>
      <c r="R9" s="51">
        <v>60</v>
      </c>
      <c r="S9" s="51" t="s">
        <v>199</v>
      </c>
      <c r="T9" s="54" t="s">
        <v>209</v>
      </c>
      <c r="U9" s="43">
        <f t="shared" si="0"/>
        <v>108680</v>
      </c>
      <c r="V9" s="82" t="s">
        <v>1562</v>
      </c>
      <c r="W9" s="21" t="s">
        <v>1584</v>
      </c>
      <c r="X9" s="21" t="s">
        <v>1585</v>
      </c>
      <c r="Y9" s="82" t="s">
        <v>1586</v>
      </c>
      <c r="Z9" s="54" t="s">
        <v>426</v>
      </c>
      <c r="AA9" s="54" t="s">
        <v>1434</v>
      </c>
      <c r="AB9" s="17" t="s">
        <v>1469</v>
      </c>
      <c r="AC9" s="54" t="s">
        <v>1430</v>
      </c>
      <c r="AD9" s="54" t="s">
        <v>1417</v>
      </c>
    </row>
    <row r="10" spans="1:57" s="42" customFormat="1" ht="33" customHeight="1" x14ac:dyDescent="0.3">
      <c r="A10" s="48">
        <v>7</v>
      </c>
      <c r="B10" s="48" t="s">
        <v>211</v>
      </c>
      <c r="C10" s="21" t="s">
        <v>208</v>
      </c>
      <c r="D10" s="21" t="s">
        <v>418</v>
      </c>
      <c r="E10" s="21" t="s">
        <v>202</v>
      </c>
      <c r="F10" s="20" t="s">
        <v>1396</v>
      </c>
      <c r="G10" s="21" t="s">
        <v>1413</v>
      </c>
      <c r="H10" s="21"/>
      <c r="I10" s="54" t="s">
        <v>1438</v>
      </c>
      <c r="J10" s="21" t="s">
        <v>1598</v>
      </c>
      <c r="K10" s="73" t="s">
        <v>1611</v>
      </c>
      <c r="L10" s="49" t="s">
        <v>220</v>
      </c>
      <c r="M10" s="54" t="s">
        <v>191</v>
      </c>
      <c r="N10" s="17">
        <v>1</v>
      </c>
      <c r="O10" s="50">
        <v>20</v>
      </c>
      <c r="P10" s="50">
        <v>1</v>
      </c>
      <c r="Q10" s="50">
        <v>21</v>
      </c>
      <c r="R10" s="51">
        <v>60</v>
      </c>
      <c r="S10" s="51" t="s">
        <v>199</v>
      </c>
      <c r="T10" s="54" t="s">
        <v>209</v>
      </c>
      <c r="U10" s="43">
        <f t="shared" si="0"/>
        <v>87780</v>
      </c>
      <c r="V10" s="82" t="s">
        <v>1567</v>
      </c>
      <c r="W10" s="21" t="s">
        <v>1587</v>
      </c>
      <c r="X10" s="21" t="s">
        <v>1588</v>
      </c>
      <c r="Y10" s="82" t="s">
        <v>1589</v>
      </c>
      <c r="Z10" s="54" t="s">
        <v>426</v>
      </c>
      <c r="AA10" s="54" t="s">
        <v>1434</v>
      </c>
      <c r="AB10" s="17" t="s">
        <v>1469</v>
      </c>
      <c r="AC10" s="54" t="s">
        <v>1430</v>
      </c>
      <c r="AD10" s="54" t="s">
        <v>1417</v>
      </c>
    </row>
    <row r="11" spans="1:57" s="42" customFormat="1" ht="33" customHeight="1" x14ac:dyDescent="0.3">
      <c r="A11" s="48">
        <v>8</v>
      </c>
      <c r="B11" s="48" t="s">
        <v>211</v>
      </c>
      <c r="C11" s="21" t="s">
        <v>223</v>
      </c>
      <c r="D11" s="21" t="s">
        <v>810</v>
      </c>
      <c r="E11" s="21" t="s">
        <v>1566</v>
      </c>
      <c r="F11" s="20" t="s">
        <v>1396</v>
      </c>
      <c r="G11" s="21" t="s">
        <v>1413</v>
      </c>
      <c r="H11" s="21"/>
      <c r="I11" s="54" t="s">
        <v>1441</v>
      </c>
      <c r="J11" s="21" t="s">
        <v>1597</v>
      </c>
      <c r="K11" s="73" t="s">
        <v>1612</v>
      </c>
      <c r="L11" s="49" t="s">
        <v>220</v>
      </c>
      <c r="M11" s="54" t="s">
        <v>191</v>
      </c>
      <c r="N11" s="17">
        <v>1</v>
      </c>
      <c r="O11" s="50">
        <v>20</v>
      </c>
      <c r="P11" s="50">
        <v>1</v>
      </c>
      <c r="Q11" s="50">
        <v>21</v>
      </c>
      <c r="R11" s="51">
        <v>60</v>
      </c>
      <c r="S11" s="51" t="s">
        <v>199</v>
      </c>
      <c r="T11" s="54" t="s">
        <v>209</v>
      </c>
      <c r="U11" s="43">
        <f t="shared" si="0"/>
        <v>87780</v>
      </c>
      <c r="V11" s="82" t="s">
        <v>1568</v>
      </c>
      <c r="W11" s="21" t="s">
        <v>1590</v>
      </c>
      <c r="X11" s="21" t="s">
        <v>1591</v>
      </c>
      <c r="Y11" s="82" t="s">
        <v>1592</v>
      </c>
      <c r="Z11" s="54" t="s">
        <v>426</v>
      </c>
      <c r="AA11" s="54" t="s">
        <v>316</v>
      </c>
      <c r="AB11" s="17" t="s">
        <v>1470</v>
      </c>
      <c r="AC11" s="54" t="s">
        <v>1430</v>
      </c>
      <c r="AD11" s="54" t="s">
        <v>1417</v>
      </c>
    </row>
    <row r="12" spans="1:57" s="42" customFormat="1" ht="33" customHeight="1" x14ac:dyDescent="0.3">
      <c r="A12" s="48">
        <v>9</v>
      </c>
      <c r="B12" s="48" t="s">
        <v>211</v>
      </c>
      <c r="C12" s="21" t="s">
        <v>208</v>
      </c>
      <c r="D12" s="21" t="s">
        <v>418</v>
      </c>
      <c r="E12" s="21" t="s">
        <v>202</v>
      </c>
      <c r="F12" s="20" t="s">
        <v>1397</v>
      </c>
      <c r="G12" s="21" t="s">
        <v>1413</v>
      </c>
      <c r="H12" s="21"/>
      <c r="I12" s="54" t="s">
        <v>1444</v>
      </c>
      <c r="J12" s="21" t="s">
        <v>1596</v>
      </c>
      <c r="K12" s="73" t="s">
        <v>1613</v>
      </c>
      <c r="L12" s="49" t="s">
        <v>220</v>
      </c>
      <c r="M12" s="54" t="s">
        <v>191</v>
      </c>
      <c r="N12" s="17">
        <v>1</v>
      </c>
      <c r="O12" s="50">
        <v>30</v>
      </c>
      <c r="P12" s="50">
        <v>1</v>
      </c>
      <c r="Q12" s="50">
        <v>31</v>
      </c>
      <c r="R12" s="51">
        <v>60</v>
      </c>
      <c r="S12" s="51" t="s">
        <v>199</v>
      </c>
      <c r="T12" s="54" t="s">
        <v>209</v>
      </c>
      <c r="U12" s="43">
        <f t="shared" si="0"/>
        <v>129580</v>
      </c>
      <c r="V12" s="82" t="s">
        <v>1562</v>
      </c>
      <c r="W12" s="21" t="s">
        <v>1593</v>
      </c>
      <c r="X12" s="21" t="s">
        <v>1594</v>
      </c>
      <c r="Y12" s="82" t="s">
        <v>1595</v>
      </c>
      <c r="Z12" s="54" t="s">
        <v>425</v>
      </c>
      <c r="AA12" s="54" t="s">
        <v>996</v>
      </c>
      <c r="AB12" s="17" t="s">
        <v>1471</v>
      </c>
      <c r="AC12" s="54" t="s">
        <v>1430</v>
      </c>
      <c r="AD12" s="54" t="s">
        <v>1417</v>
      </c>
    </row>
    <row r="13" spans="1:57" s="42" customFormat="1" ht="33" customHeight="1" x14ac:dyDescent="0.3">
      <c r="A13" s="48">
        <v>10</v>
      </c>
      <c r="B13" s="48" t="s">
        <v>211</v>
      </c>
      <c r="C13" s="21" t="s">
        <v>208</v>
      </c>
      <c r="D13" s="21" t="s">
        <v>201</v>
      </c>
      <c r="E13" s="21" t="s">
        <v>1234</v>
      </c>
      <c r="F13" s="20" t="s">
        <v>1396</v>
      </c>
      <c r="G13" s="21" t="s">
        <v>1056</v>
      </c>
      <c r="H13" s="21"/>
      <c r="I13" s="54" t="s">
        <v>1063</v>
      </c>
      <c r="J13" s="21" t="s">
        <v>1488</v>
      </c>
      <c r="K13" s="72" t="s">
        <v>1523</v>
      </c>
      <c r="L13" s="49" t="s">
        <v>621</v>
      </c>
      <c r="M13" s="54" t="s">
        <v>197</v>
      </c>
      <c r="N13" s="17">
        <v>0.7</v>
      </c>
      <c r="O13" s="50">
        <v>16</v>
      </c>
      <c r="P13" s="50">
        <v>1</v>
      </c>
      <c r="Q13" s="50">
        <v>17</v>
      </c>
      <c r="R13" s="51">
        <v>60</v>
      </c>
      <c r="S13" s="51" t="s">
        <v>199</v>
      </c>
      <c r="T13" s="54" t="s">
        <v>209</v>
      </c>
      <c r="U13" s="43">
        <f t="shared" ref="U13:U46" si="1">IF(M13="A",6160,IF(M13="B",4180,IF(M13="C",2970,0)))*Q13</f>
        <v>50490</v>
      </c>
      <c r="V13" s="82" t="s">
        <v>1242</v>
      </c>
      <c r="W13" s="21" t="s">
        <v>1271</v>
      </c>
      <c r="X13" s="21" t="s">
        <v>1299</v>
      </c>
      <c r="Y13" s="82" t="s">
        <v>1328</v>
      </c>
      <c r="Z13" s="54" t="s">
        <v>426</v>
      </c>
      <c r="AA13" s="54" t="s">
        <v>258</v>
      </c>
      <c r="AB13" s="17" t="s">
        <v>451</v>
      </c>
      <c r="AC13" s="54" t="s">
        <v>1059</v>
      </c>
      <c r="AD13" s="54" t="s">
        <v>1062</v>
      </c>
    </row>
    <row r="14" spans="1:57" s="42" customFormat="1" ht="33" customHeight="1" x14ac:dyDescent="0.3">
      <c r="A14" s="48">
        <v>11</v>
      </c>
      <c r="B14" s="48" t="s">
        <v>211</v>
      </c>
      <c r="C14" s="21" t="s">
        <v>223</v>
      </c>
      <c r="D14" s="21" t="s">
        <v>441</v>
      </c>
      <c r="E14" s="21" t="s">
        <v>435</v>
      </c>
      <c r="F14" s="20" t="s">
        <v>1397</v>
      </c>
      <c r="G14" s="21" t="s">
        <v>1056</v>
      </c>
      <c r="H14" s="21"/>
      <c r="I14" s="54" t="s">
        <v>1067</v>
      </c>
      <c r="J14" s="21" t="s">
        <v>1489</v>
      </c>
      <c r="K14" s="72" t="s">
        <v>1524</v>
      </c>
      <c r="L14" s="49" t="s">
        <v>621</v>
      </c>
      <c r="M14" s="54" t="s">
        <v>191</v>
      </c>
      <c r="N14" s="17">
        <v>1</v>
      </c>
      <c r="O14" s="50">
        <v>19</v>
      </c>
      <c r="P14" s="50">
        <v>1</v>
      </c>
      <c r="Q14" s="50">
        <v>20</v>
      </c>
      <c r="R14" s="51">
        <v>60</v>
      </c>
      <c r="S14" s="51" t="s">
        <v>199</v>
      </c>
      <c r="T14" s="54" t="s">
        <v>209</v>
      </c>
      <c r="U14" s="43">
        <f t="shared" si="1"/>
        <v>83600</v>
      </c>
      <c r="V14" s="82" t="s">
        <v>1243</v>
      </c>
      <c r="W14" s="21" t="s">
        <v>1272</v>
      </c>
      <c r="X14" s="21" t="s">
        <v>1300</v>
      </c>
      <c r="Y14" s="82" t="s">
        <v>1329</v>
      </c>
      <c r="Z14" s="54" t="s">
        <v>425</v>
      </c>
      <c r="AA14" s="54" t="s">
        <v>322</v>
      </c>
      <c r="AB14" s="17" t="s">
        <v>1405</v>
      </c>
      <c r="AC14" s="54" t="s">
        <v>1065</v>
      </c>
      <c r="AD14" s="54" t="s">
        <v>1062</v>
      </c>
    </row>
    <row r="15" spans="1:57" s="42" customFormat="1" ht="33" customHeight="1" x14ac:dyDescent="0.3">
      <c r="A15" s="48">
        <v>12</v>
      </c>
      <c r="B15" s="48" t="s">
        <v>211</v>
      </c>
      <c r="C15" s="21" t="s">
        <v>223</v>
      </c>
      <c r="D15" s="21" t="s">
        <v>1398</v>
      </c>
      <c r="E15" s="21" t="s">
        <v>482</v>
      </c>
      <c r="F15" s="20" t="s">
        <v>1397</v>
      </c>
      <c r="G15" s="21" t="s">
        <v>1056</v>
      </c>
      <c r="H15" s="21"/>
      <c r="I15" s="54" t="s">
        <v>1070</v>
      </c>
      <c r="J15" s="21" t="s">
        <v>1490</v>
      </c>
      <c r="K15" s="72" t="s">
        <v>1525</v>
      </c>
      <c r="L15" s="49" t="s">
        <v>621</v>
      </c>
      <c r="M15" s="54" t="s">
        <v>191</v>
      </c>
      <c r="N15" s="17">
        <v>1</v>
      </c>
      <c r="O15" s="50">
        <v>20</v>
      </c>
      <c r="P15" s="50">
        <v>1</v>
      </c>
      <c r="Q15" s="50">
        <v>21</v>
      </c>
      <c r="R15" s="51">
        <v>60</v>
      </c>
      <c r="S15" s="51" t="s">
        <v>199</v>
      </c>
      <c r="T15" s="54" t="s">
        <v>209</v>
      </c>
      <c r="U15" s="43">
        <f t="shared" si="1"/>
        <v>87780</v>
      </c>
      <c r="V15" s="82" t="s">
        <v>1374</v>
      </c>
      <c r="W15" s="21" t="s">
        <v>1375</v>
      </c>
      <c r="X15" s="21" t="s">
        <v>1376</v>
      </c>
      <c r="Y15" s="82" t="s">
        <v>1377</v>
      </c>
      <c r="Z15" s="54" t="s">
        <v>425</v>
      </c>
      <c r="AA15" s="54" t="s">
        <v>253</v>
      </c>
      <c r="AB15" s="17" t="s">
        <v>497</v>
      </c>
      <c r="AC15" s="54" t="s">
        <v>1059</v>
      </c>
      <c r="AD15" s="54" t="s">
        <v>1062</v>
      </c>
    </row>
    <row r="16" spans="1:57" s="42" customFormat="1" ht="33" customHeight="1" x14ac:dyDescent="0.3">
      <c r="A16" s="48">
        <v>13</v>
      </c>
      <c r="B16" s="48" t="s">
        <v>211</v>
      </c>
      <c r="C16" s="21" t="s">
        <v>223</v>
      </c>
      <c r="D16" s="21" t="s">
        <v>1399</v>
      </c>
      <c r="E16" s="21" t="s">
        <v>1400</v>
      </c>
      <c r="F16" s="20" t="s">
        <v>1396</v>
      </c>
      <c r="G16" s="21" t="s">
        <v>1056</v>
      </c>
      <c r="H16" s="21"/>
      <c r="I16" s="54" t="s">
        <v>1075</v>
      </c>
      <c r="J16" s="21" t="s">
        <v>1491</v>
      </c>
      <c r="K16" s="72" t="s">
        <v>1526</v>
      </c>
      <c r="L16" s="49" t="s">
        <v>621</v>
      </c>
      <c r="M16" s="54" t="s">
        <v>191</v>
      </c>
      <c r="N16" s="17">
        <v>1</v>
      </c>
      <c r="O16" s="50">
        <v>18</v>
      </c>
      <c r="P16" s="50">
        <v>1</v>
      </c>
      <c r="Q16" s="50">
        <v>19</v>
      </c>
      <c r="R16" s="51">
        <v>60</v>
      </c>
      <c r="S16" s="51" t="s">
        <v>199</v>
      </c>
      <c r="T16" s="54" t="s">
        <v>209</v>
      </c>
      <c r="U16" s="43">
        <f t="shared" si="1"/>
        <v>79420</v>
      </c>
      <c r="V16" s="82" t="s">
        <v>1378</v>
      </c>
      <c r="W16" s="21" t="s">
        <v>1379</v>
      </c>
      <c r="X16" s="21" t="s">
        <v>1380</v>
      </c>
      <c r="Y16" s="82" t="s">
        <v>1381</v>
      </c>
      <c r="Z16" s="54" t="s">
        <v>426</v>
      </c>
      <c r="AA16" s="54" t="s">
        <v>127</v>
      </c>
      <c r="AB16" s="17" t="s">
        <v>1406</v>
      </c>
      <c r="AC16" s="54" t="s">
        <v>1072</v>
      </c>
      <c r="AD16" s="54" t="s">
        <v>1062</v>
      </c>
    </row>
    <row r="17" spans="1:30" s="42" customFormat="1" ht="33" customHeight="1" x14ac:dyDescent="0.3">
      <c r="A17" s="48">
        <v>14</v>
      </c>
      <c r="B17" s="48" t="s">
        <v>211</v>
      </c>
      <c r="C17" s="21" t="s">
        <v>223</v>
      </c>
      <c r="D17" s="21" t="s">
        <v>1401</v>
      </c>
      <c r="E17" s="21" t="s">
        <v>1402</v>
      </c>
      <c r="F17" s="20" t="s">
        <v>1396</v>
      </c>
      <c r="G17" s="21" t="s">
        <v>1056</v>
      </c>
      <c r="H17" s="21"/>
      <c r="I17" s="54" t="s">
        <v>1079</v>
      </c>
      <c r="J17" s="21" t="s">
        <v>1492</v>
      </c>
      <c r="K17" s="72" t="s">
        <v>1527</v>
      </c>
      <c r="L17" s="49" t="s">
        <v>621</v>
      </c>
      <c r="M17" s="54" t="s">
        <v>191</v>
      </c>
      <c r="N17" s="17">
        <v>1</v>
      </c>
      <c r="O17" s="50">
        <v>20</v>
      </c>
      <c r="P17" s="50">
        <v>1</v>
      </c>
      <c r="Q17" s="50">
        <v>21</v>
      </c>
      <c r="R17" s="51">
        <v>60</v>
      </c>
      <c r="S17" s="51" t="s">
        <v>199</v>
      </c>
      <c r="T17" s="54" t="s">
        <v>209</v>
      </c>
      <c r="U17" s="43">
        <f t="shared" si="1"/>
        <v>87780</v>
      </c>
      <c r="V17" s="82" t="s">
        <v>1382</v>
      </c>
      <c r="W17" s="21" t="s">
        <v>1383</v>
      </c>
      <c r="X17" s="21" t="s">
        <v>1384</v>
      </c>
      <c r="Y17" s="82" t="s">
        <v>1385</v>
      </c>
      <c r="Z17" s="54" t="s">
        <v>426</v>
      </c>
      <c r="AA17" s="54" t="s">
        <v>320</v>
      </c>
      <c r="AB17" s="17" t="s">
        <v>1407</v>
      </c>
      <c r="AC17" s="54" t="s">
        <v>1077</v>
      </c>
      <c r="AD17" s="54" t="s">
        <v>1062</v>
      </c>
    </row>
    <row r="18" spans="1:30" s="42" customFormat="1" ht="33" customHeight="1" x14ac:dyDescent="0.3">
      <c r="A18" s="48">
        <v>15</v>
      </c>
      <c r="B18" s="48" t="s">
        <v>211</v>
      </c>
      <c r="C18" s="21" t="s">
        <v>223</v>
      </c>
      <c r="D18" s="21" t="s">
        <v>437</v>
      </c>
      <c r="E18" s="21" t="s">
        <v>184</v>
      </c>
      <c r="F18" s="20" t="s">
        <v>1396</v>
      </c>
      <c r="G18" s="21" t="s">
        <v>1056</v>
      </c>
      <c r="H18" s="21"/>
      <c r="I18" s="54" t="s">
        <v>1082</v>
      </c>
      <c r="J18" s="21" t="s">
        <v>1493</v>
      </c>
      <c r="K18" s="72" t="s">
        <v>1528</v>
      </c>
      <c r="L18" s="49" t="s">
        <v>621</v>
      </c>
      <c r="M18" s="54" t="s">
        <v>197</v>
      </c>
      <c r="N18" s="17">
        <v>0.9</v>
      </c>
      <c r="O18" s="50">
        <v>16</v>
      </c>
      <c r="P18" s="50">
        <v>1</v>
      </c>
      <c r="Q18" s="50">
        <v>17</v>
      </c>
      <c r="R18" s="51">
        <v>60</v>
      </c>
      <c r="S18" s="51" t="s">
        <v>199</v>
      </c>
      <c r="T18" s="54" t="s">
        <v>209</v>
      </c>
      <c r="U18" s="43">
        <f t="shared" si="1"/>
        <v>50490</v>
      </c>
      <c r="V18" s="82" t="s">
        <v>1357</v>
      </c>
      <c r="W18" s="21" t="s">
        <v>1358</v>
      </c>
      <c r="X18" s="21" t="s">
        <v>1408</v>
      </c>
      <c r="Y18" s="82" t="s">
        <v>1359</v>
      </c>
      <c r="Z18" s="54" t="s">
        <v>425</v>
      </c>
      <c r="AA18" s="54" t="s">
        <v>363</v>
      </c>
      <c r="AB18" s="17" t="s">
        <v>489</v>
      </c>
      <c r="AC18" s="54" t="s">
        <v>1077</v>
      </c>
      <c r="AD18" s="54" t="s">
        <v>1062</v>
      </c>
    </row>
    <row r="19" spans="1:30" s="42" customFormat="1" ht="33" customHeight="1" x14ac:dyDescent="0.3">
      <c r="A19" s="48">
        <v>16</v>
      </c>
      <c r="B19" s="48" t="s">
        <v>211</v>
      </c>
      <c r="C19" s="21" t="s">
        <v>223</v>
      </c>
      <c r="D19" s="21" t="s">
        <v>458</v>
      </c>
      <c r="E19" s="21" t="s">
        <v>1241</v>
      </c>
      <c r="F19" s="20" t="s">
        <v>1396</v>
      </c>
      <c r="G19" s="21" t="s">
        <v>1056</v>
      </c>
      <c r="H19" s="21"/>
      <c r="I19" s="54" t="s">
        <v>1086</v>
      </c>
      <c r="J19" s="21" t="s">
        <v>1494</v>
      </c>
      <c r="K19" s="72" t="s">
        <v>1529</v>
      </c>
      <c r="L19" s="49" t="s">
        <v>621</v>
      </c>
      <c r="M19" s="54" t="s">
        <v>197</v>
      </c>
      <c r="N19" s="17">
        <v>0.7</v>
      </c>
      <c r="O19" s="50">
        <v>19</v>
      </c>
      <c r="P19" s="50">
        <v>1</v>
      </c>
      <c r="Q19" s="50">
        <v>20</v>
      </c>
      <c r="R19" s="51">
        <v>60</v>
      </c>
      <c r="S19" s="51" t="s">
        <v>199</v>
      </c>
      <c r="T19" s="54" t="s">
        <v>209</v>
      </c>
      <c r="U19" s="43">
        <f t="shared" si="1"/>
        <v>59400</v>
      </c>
      <c r="V19" s="82" t="s">
        <v>1244</v>
      </c>
      <c r="W19" s="21" t="s">
        <v>1273</v>
      </c>
      <c r="X19" s="21" t="s">
        <v>1301</v>
      </c>
      <c r="Y19" s="82" t="s">
        <v>1330</v>
      </c>
      <c r="Z19" s="54" t="s">
        <v>426</v>
      </c>
      <c r="AA19" s="54" t="s">
        <v>249</v>
      </c>
      <c r="AB19" s="17" t="s">
        <v>461</v>
      </c>
      <c r="AC19" s="54" t="s">
        <v>1084</v>
      </c>
      <c r="AD19" s="54" t="s">
        <v>1062</v>
      </c>
    </row>
    <row r="20" spans="1:30" s="42" customFormat="1" ht="33" customHeight="1" x14ac:dyDescent="0.3">
      <c r="A20" s="48">
        <v>17</v>
      </c>
      <c r="B20" s="48" t="s">
        <v>211</v>
      </c>
      <c r="C20" s="21" t="s">
        <v>223</v>
      </c>
      <c r="D20" s="21" t="s">
        <v>441</v>
      </c>
      <c r="E20" s="21" t="s">
        <v>435</v>
      </c>
      <c r="F20" s="20" t="s">
        <v>1396</v>
      </c>
      <c r="G20" s="21" t="s">
        <v>1056</v>
      </c>
      <c r="H20" s="21"/>
      <c r="I20" s="54" t="s">
        <v>1091</v>
      </c>
      <c r="J20" s="21" t="s">
        <v>1496</v>
      </c>
      <c r="K20" s="72" t="s">
        <v>1530</v>
      </c>
      <c r="L20" s="49" t="s">
        <v>621</v>
      </c>
      <c r="M20" s="54" t="s">
        <v>197</v>
      </c>
      <c r="N20" s="17">
        <v>0.8</v>
      </c>
      <c r="O20" s="50">
        <v>30</v>
      </c>
      <c r="P20" s="50">
        <v>1</v>
      </c>
      <c r="Q20" s="50">
        <v>31</v>
      </c>
      <c r="R20" s="51">
        <v>60</v>
      </c>
      <c r="S20" s="51" t="s">
        <v>199</v>
      </c>
      <c r="T20" s="54" t="s">
        <v>209</v>
      </c>
      <c r="U20" s="43">
        <f t="shared" si="1"/>
        <v>92070</v>
      </c>
      <c r="V20" s="82" t="s">
        <v>1245</v>
      </c>
      <c r="W20" s="21" t="s">
        <v>1274</v>
      </c>
      <c r="X20" s="21" t="s">
        <v>1302</v>
      </c>
      <c r="Y20" s="82" t="s">
        <v>1331</v>
      </c>
      <c r="Z20" s="54" t="s">
        <v>425</v>
      </c>
      <c r="AA20" s="54" t="s">
        <v>1089</v>
      </c>
      <c r="AB20" s="17" t="s">
        <v>460</v>
      </c>
      <c r="AC20" s="54" t="s">
        <v>1088</v>
      </c>
      <c r="AD20" s="54" t="s">
        <v>1062</v>
      </c>
    </row>
    <row r="21" spans="1:30" s="42" customFormat="1" ht="33" customHeight="1" x14ac:dyDescent="0.3">
      <c r="A21" s="48">
        <v>18</v>
      </c>
      <c r="B21" s="48" t="s">
        <v>211</v>
      </c>
      <c r="C21" s="21" t="s">
        <v>223</v>
      </c>
      <c r="D21" s="21" t="s">
        <v>441</v>
      </c>
      <c r="E21" s="21" t="s">
        <v>1240</v>
      </c>
      <c r="F21" s="20" t="s">
        <v>1396</v>
      </c>
      <c r="G21" s="21" t="s">
        <v>1056</v>
      </c>
      <c r="H21" s="21"/>
      <c r="I21" s="54" t="s">
        <v>1097</v>
      </c>
      <c r="J21" s="21" t="s">
        <v>1497</v>
      </c>
      <c r="K21" s="72" t="s">
        <v>1531</v>
      </c>
      <c r="L21" s="49" t="s">
        <v>621</v>
      </c>
      <c r="M21" s="54" t="s">
        <v>191</v>
      </c>
      <c r="N21" s="17">
        <v>1</v>
      </c>
      <c r="O21" s="50">
        <v>27</v>
      </c>
      <c r="P21" s="50">
        <v>1</v>
      </c>
      <c r="Q21" s="50">
        <v>28</v>
      </c>
      <c r="R21" s="51">
        <v>60</v>
      </c>
      <c r="S21" s="51" t="s">
        <v>199</v>
      </c>
      <c r="T21" s="54" t="s">
        <v>209</v>
      </c>
      <c r="U21" s="43">
        <f t="shared" si="1"/>
        <v>117040</v>
      </c>
      <c r="V21" s="82" t="s">
        <v>1246</v>
      </c>
      <c r="W21" s="21" t="s">
        <v>1275</v>
      </c>
      <c r="X21" s="21" t="s">
        <v>1303</v>
      </c>
      <c r="Y21" s="82" t="s">
        <v>1332</v>
      </c>
      <c r="Z21" s="54" t="s">
        <v>426</v>
      </c>
      <c r="AA21" s="54" t="s">
        <v>1094</v>
      </c>
      <c r="AB21" s="17" t="s">
        <v>1409</v>
      </c>
      <c r="AC21" s="54" t="s">
        <v>1093</v>
      </c>
      <c r="AD21" s="54" t="s">
        <v>1062</v>
      </c>
    </row>
    <row r="22" spans="1:30" s="42" customFormat="1" ht="33" customHeight="1" x14ac:dyDescent="0.3">
      <c r="A22" s="48">
        <v>19</v>
      </c>
      <c r="B22" s="48" t="s">
        <v>211</v>
      </c>
      <c r="C22" s="21" t="s">
        <v>223</v>
      </c>
      <c r="D22" s="21" t="s">
        <v>437</v>
      </c>
      <c r="E22" s="21" t="s">
        <v>776</v>
      </c>
      <c r="F22" s="20" t="s">
        <v>1396</v>
      </c>
      <c r="G22" s="21" t="s">
        <v>1056</v>
      </c>
      <c r="H22" s="21"/>
      <c r="I22" s="54" t="s">
        <v>1101</v>
      </c>
      <c r="J22" s="21" t="s">
        <v>1495</v>
      </c>
      <c r="K22" s="72" t="s">
        <v>1532</v>
      </c>
      <c r="L22" s="49" t="s">
        <v>621</v>
      </c>
      <c r="M22" s="54" t="s">
        <v>191</v>
      </c>
      <c r="N22" s="17">
        <v>1</v>
      </c>
      <c r="O22" s="50">
        <v>30</v>
      </c>
      <c r="P22" s="50">
        <v>1</v>
      </c>
      <c r="Q22" s="50">
        <v>31</v>
      </c>
      <c r="R22" s="51">
        <v>60</v>
      </c>
      <c r="S22" s="51" t="s">
        <v>199</v>
      </c>
      <c r="T22" s="54" t="s">
        <v>209</v>
      </c>
      <c r="U22" s="43">
        <f t="shared" si="1"/>
        <v>129580</v>
      </c>
      <c r="V22" s="82" t="s">
        <v>1247</v>
      </c>
      <c r="W22" s="21" t="s">
        <v>1276</v>
      </c>
      <c r="X22" s="21" t="s">
        <v>1304</v>
      </c>
      <c r="Y22" s="82" t="s">
        <v>1333</v>
      </c>
      <c r="Z22" s="54" t="s">
        <v>425</v>
      </c>
      <c r="AA22" s="54" t="s">
        <v>260</v>
      </c>
      <c r="AB22" s="17" t="s">
        <v>497</v>
      </c>
      <c r="AC22" s="54" t="s">
        <v>1099</v>
      </c>
      <c r="AD22" s="54" t="s">
        <v>1062</v>
      </c>
    </row>
    <row r="23" spans="1:30" s="42" customFormat="1" ht="33" customHeight="1" x14ac:dyDescent="0.3">
      <c r="A23" s="48">
        <v>20</v>
      </c>
      <c r="B23" s="48" t="s">
        <v>211</v>
      </c>
      <c r="C23" s="21" t="s">
        <v>223</v>
      </c>
      <c r="D23" s="21" t="s">
        <v>441</v>
      </c>
      <c r="E23" s="21" t="s">
        <v>435</v>
      </c>
      <c r="F23" s="20" t="s">
        <v>1397</v>
      </c>
      <c r="G23" s="21" t="s">
        <v>1056</v>
      </c>
      <c r="H23" s="21"/>
      <c r="I23" s="54" t="s">
        <v>1104</v>
      </c>
      <c r="J23" s="21" t="s">
        <v>1498</v>
      </c>
      <c r="K23" s="72" t="s">
        <v>1533</v>
      </c>
      <c r="L23" s="49" t="s">
        <v>621</v>
      </c>
      <c r="M23" s="54" t="s">
        <v>191</v>
      </c>
      <c r="N23" s="17">
        <v>1</v>
      </c>
      <c r="O23" s="50">
        <v>30</v>
      </c>
      <c r="P23" s="50">
        <v>1</v>
      </c>
      <c r="Q23" s="50">
        <v>31</v>
      </c>
      <c r="R23" s="51">
        <v>60</v>
      </c>
      <c r="S23" s="51" t="s">
        <v>199</v>
      </c>
      <c r="T23" s="54" t="s">
        <v>209</v>
      </c>
      <c r="U23" s="43">
        <f t="shared" si="1"/>
        <v>129580</v>
      </c>
      <c r="V23" s="82" t="s">
        <v>1371</v>
      </c>
      <c r="W23" s="21" t="s">
        <v>1372</v>
      </c>
      <c r="X23" s="21" t="s">
        <v>1371</v>
      </c>
      <c r="Y23" s="82" t="s">
        <v>1373</v>
      </c>
      <c r="Z23" s="54" t="s">
        <v>425</v>
      </c>
      <c r="AA23" s="54" t="s">
        <v>331</v>
      </c>
      <c r="AB23" s="17" t="s">
        <v>1410</v>
      </c>
      <c r="AC23" s="54" t="s">
        <v>1088</v>
      </c>
      <c r="AD23" s="54" t="s">
        <v>1062</v>
      </c>
    </row>
    <row r="24" spans="1:30" s="42" customFormat="1" ht="33" customHeight="1" x14ac:dyDescent="0.3">
      <c r="A24" s="48">
        <v>21</v>
      </c>
      <c r="B24" s="48" t="s">
        <v>211</v>
      </c>
      <c r="C24" s="21" t="s">
        <v>223</v>
      </c>
      <c r="D24" s="21" t="s">
        <v>441</v>
      </c>
      <c r="E24" s="21" t="s">
        <v>435</v>
      </c>
      <c r="F24" s="20" t="s">
        <v>1396</v>
      </c>
      <c r="G24" s="21" t="s">
        <v>1056</v>
      </c>
      <c r="H24" s="21"/>
      <c r="I24" s="54" t="s">
        <v>1109</v>
      </c>
      <c r="J24" s="21" t="s">
        <v>1499</v>
      </c>
      <c r="K24" s="72" t="s">
        <v>1534</v>
      </c>
      <c r="L24" s="49" t="s">
        <v>621</v>
      </c>
      <c r="M24" s="54" t="s">
        <v>197</v>
      </c>
      <c r="N24" s="17">
        <v>1</v>
      </c>
      <c r="O24" s="50">
        <v>38</v>
      </c>
      <c r="P24" s="50">
        <v>1</v>
      </c>
      <c r="Q24" s="50">
        <v>39</v>
      </c>
      <c r="R24" s="51">
        <v>60</v>
      </c>
      <c r="S24" s="51" t="s">
        <v>209</v>
      </c>
      <c r="T24" s="54" t="s">
        <v>209</v>
      </c>
      <c r="U24" s="43">
        <f t="shared" si="1"/>
        <v>115830</v>
      </c>
      <c r="V24" s="82" t="s">
        <v>1248</v>
      </c>
      <c r="W24" s="21" t="s">
        <v>1277</v>
      </c>
      <c r="X24" s="21" t="s">
        <v>1305</v>
      </c>
      <c r="Y24" s="82" t="s">
        <v>1334</v>
      </c>
      <c r="Z24" s="54" t="s">
        <v>426</v>
      </c>
      <c r="AA24" s="54" t="s">
        <v>322</v>
      </c>
      <c r="AB24" s="17" t="s">
        <v>1405</v>
      </c>
      <c r="AC24" s="54" t="s">
        <v>1106</v>
      </c>
      <c r="AD24" s="54" t="s">
        <v>1062</v>
      </c>
    </row>
    <row r="25" spans="1:30" s="42" customFormat="1" ht="33" customHeight="1" x14ac:dyDescent="0.3">
      <c r="A25" s="48">
        <v>22</v>
      </c>
      <c r="B25" s="48" t="s">
        <v>211</v>
      </c>
      <c r="C25" s="21" t="s">
        <v>223</v>
      </c>
      <c r="D25" s="21" t="s">
        <v>437</v>
      </c>
      <c r="E25" s="21" t="s">
        <v>1238</v>
      </c>
      <c r="F25" s="20" t="s">
        <v>1396</v>
      </c>
      <c r="G25" s="21" t="s">
        <v>1056</v>
      </c>
      <c r="H25" s="21"/>
      <c r="I25" s="54" t="s">
        <v>1114</v>
      </c>
      <c r="J25" s="21" t="s">
        <v>1500</v>
      </c>
      <c r="K25" s="72" t="s">
        <v>1535</v>
      </c>
      <c r="L25" s="49" t="s">
        <v>621</v>
      </c>
      <c r="M25" s="54" t="s">
        <v>197</v>
      </c>
      <c r="N25" s="17">
        <v>0.8</v>
      </c>
      <c r="O25" s="50">
        <v>16</v>
      </c>
      <c r="P25" s="50">
        <v>1</v>
      </c>
      <c r="Q25" s="50">
        <v>17</v>
      </c>
      <c r="R25" s="51">
        <v>60</v>
      </c>
      <c r="S25" s="51" t="s">
        <v>199</v>
      </c>
      <c r="T25" s="54" t="s">
        <v>209</v>
      </c>
      <c r="U25" s="43">
        <f t="shared" si="1"/>
        <v>50490</v>
      </c>
      <c r="V25" s="82" t="s">
        <v>1249</v>
      </c>
      <c r="W25" s="21" t="s">
        <v>1278</v>
      </c>
      <c r="X25" s="21" t="s">
        <v>1306</v>
      </c>
      <c r="Y25" s="82" t="s">
        <v>1335</v>
      </c>
      <c r="Z25" s="54" t="s">
        <v>426</v>
      </c>
      <c r="AA25" s="54" t="s">
        <v>1112</v>
      </c>
      <c r="AB25" s="17" t="s">
        <v>446</v>
      </c>
      <c r="AC25" s="54" t="s">
        <v>1111</v>
      </c>
      <c r="AD25" s="54" t="s">
        <v>1062</v>
      </c>
    </row>
    <row r="26" spans="1:30" s="42" customFormat="1" ht="33" customHeight="1" x14ac:dyDescent="0.3">
      <c r="A26" s="48">
        <v>23</v>
      </c>
      <c r="B26" s="48" t="s">
        <v>211</v>
      </c>
      <c r="C26" s="21" t="s">
        <v>223</v>
      </c>
      <c r="D26" s="21" t="s">
        <v>810</v>
      </c>
      <c r="E26" s="21" t="s">
        <v>1239</v>
      </c>
      <c r="F26" s="20" t="s">
        <v>1396</v>
      </c>
      <c r="G26" s="21" t="s">
        <v>1056</v>
      </c>
      <c r="H26" s="21"/>
      <c r="I26" s="54" t="s">
        <v>1118</v>
      </c>
      <c r="J26" s="21" t="s">
        <v>1501</v>
      </c>
      <c r="K26" s="72" t="s">
        <v>1536</v>
      </c>
      <c r="L26" s="49" t="s">
        <v>621</v>
      </c>
      <c r="M26" s="54" t="s">
        <v>197</v>
      </c>
      <c r="N26" s="17">
        <v>1</v>
      </c>
      <c r="O26" s="50">
        <v>19</v>
      </c>
      <c r="P26" s="50">
        <v>1</v>
      </c>
      <c r="Q26" s="50">
        <v>20</v>
      </c>
      <c r="R26" s="51">
        <v>60</v>
      </c>
      <c r="S26" s="51" t="s">
        <v>199</v>
      </c>
      <c r="T26" s="54" t="s">
        <v>209</v>
      </c>
      <c r="U26" s="43">
        <f t="shared" si="1"/>
        <v>59400</v>
      </c>
      <c r="V26" s="82" t="s">
        <v>1250</v>
      </c>
      <c r="W26" s="21" t="s">
        <v>1279</v>
      </c>
      <c r="X26" s="21" t="s">
        <v>1307</v>
      </c>
      <c r="Y26" s="82" t="s">
        <v>1336</v>
      </c>
      <c r="Z26" s="54" t="s">
        <v>426</v>
      </c>
      <c r="AA26" s="54" t="s">
        <v>1116</v>
      </c>
      <c r="AB26" s="17" t="s">
        <v>1411</v>
      </c>
      <c r="AC26" s="54" t="s">
        <v>1005</v>
      </c>
      <c r="AD26" s="54" t="s">
        <v>1062</v>
      </c>
    </row>
    <row r="27" spans="1:30" s="42" customFormat="1" ht="33" customHeight="1" x14ac:dyDescent="0.3">
      <c r="A27" s="48">
        <v>24</v>
      </c>
      <c r="B27" s="48" t="s">
        <v>211</v>
      </c>
      <c r="C27" s="21" t="s">
        <v>223</v>
      </c>
      <c r="D27" s="21" t="s">
        <v>458</v>
      </c>
      <c r="E27" s="21" t="s">
        <v>440</v>
      </c>
      <c r="F27" s="20" t="s">
        <v>1396</v>
      </c>
      <c r="G27" s="21" t="s">
        <v>1056</v>
      </c>
      <c r="H27" s="21"/>
      <c r="I27" s="54" t="s">
        <v>1122</v>
      </c>
      <c r="J27" s="21" t="s">
        <v>1502</v>
      </c>
      <c r="K27" s="72" t="s">
        <v>1537</v>
      </c>
      <c r="L27" s="49" t="s">
        <v>621</v>
      </c>
      <c r="M27" s="54" t="s">
        <v>197</v>
      </c>
      <c r="N27" s="17">
        <v>0.7</v>
      </c>
      <c r="O27" s="50">
        <v>15</v>
      </c>
      <c r="P27" s="50">
        <v>1</v>
      </c>
      <c r="Q27" s="50">
        <v>16</v>
      </c>
      <c r="R27" s="51">
        <v>60</v>
      </c>
      <c r="S27" s="51" t="s">
        <v>199</v>
      </c>
      <c r="T27" s="54" t="s">
        <v>209</v>
      </c>
      <c r="U27" s="43">
        <f t="shared" si="1"/>
        <v>47520</v>
      </c>
      <c r="V27" s="82" t="s">
        <v>1251</v>
      </c>
      <c r="W27" s="21" t="s">
        <v>1280</v>
      </c>
      <c r="X27" s="21" t="s">
        <v>1308</v>
      </c>
      <c r="Y27" s="82" t="s">
        <v>1337</v>
      </c>
      <c r="Z27" s="54" t="s">
        <v>426</v>
      </c>
      <c r="AA27" s="54" t="s">
        <v>258</v>
      </c>
      <c r="AB27" s="17" t="s">
        <v>451</v>
      </c>
      <c r="AC27" s="54" t="s">
        <v>1120</v>
      </c>
      <c r="AD27" s="54" t="s">
        <v>1062</v>
      </c>
    </row>
    <row r="28" spans="1:30" s="42" customFormat="1" ht="33" customHeight="1" x14ac:dyDescent="0.3">
      <c r="A28" s="48">
        <v>25</v>
      </c>
      <c r="B28" s="48" t="s">
        <v>211</v>
      </c>
      <c r="C28" s="21" t="s">
        <v>223</v>
      </c>
      <c r="D28" s="21" t="s">
        <v>458</v>
      </c>
      <c r="E28" s="21" t="s">
        <v>1236</v>
      </c>
      <c r="F28" s="20" t="s">
        <v>1396</v>
      </c>
      <c r="G28" s="21" t="s">
        <v>1056</v>
      </c>
      <c r="H28" s="21"/>
      <c r="I28" s="54" t="s">
        <v>1129</v>
      </c>
      <c r="J28" s="21" t="s">
        <v>1503</v>
      </c>
      <c r="K28" s="72" t="s">
        <v>1538</v>
      </c>
      <c r="L28" s="49" t="s">
        <v>621</v>
      </c>
      <c r="M28" s="54" t="s">
        <v>197</v>
      </c>
      <c r="N28" s="17">
        <v>0.7</v>
      </c>
      <c r="O28" s="50">
        <v>23</v>
      </c>
      <c r="P28" s="50">
        <v>1</v>
      </c>
      <c r="Q28" s="50">
        <v>24</v>
      </c>
      <c r="R28" s="51">
        <v>60</v>
      </c>
      <c r="S28" s="51" t="s">
        <v>209</v>
      </c>
      <c r="T28" s="54" t="s">
        <v>209</v>
      </c>
      <c r="U28" s="43">
        <f t="shared" si="1"/>
        <v>71280</v>
      </c>
      <c r="V28" s="82" t="s">
        <v>1253</v>
      </c>
      <c r="W28" s="21" t="s">
        <v>1282</v>
      </c>
      <c r="X28" s="21" t="s">
        <v>1310</v>
      </c>
      <c r="Y28" s="82" t="s">
        <v>1339</v>
      </c>
      <c r="Z28" s="54" t="s">
        <v>426</v>
      </c>
      <c r="AA28" s="54" t="s">
        <v>258</v>
      </c>
      <c r="AB28" s="17" t="s">
        <v>451</v>
      </c>
      <c r="AC28" s="54" t="s">
        <v>1120</v>
      </c>
      <c r="AD28" s="54" t="s">
        <v>1062</v>
      </c>
    </row>
    <row r="29" spans="1:30" s="42" customFormat="1" ht="33" customHeight="1" x14ac:dyDescent="0.3">
      <c r="A29" s="48">
        <v>26</v>
      </c>
      <c r="B29" s="48" t="s">
        <v>211</v>
      </c>
      <c r="C29" s="21" t="s">
        <v>208</v>
      </c>
      <c r="D29" s="21" t="s">
        <v>201</v>
      </c>
      <c r="E29" s="21" t="s">
        <v>440</v>
      </c>
      <c r="F29" s="20" t="s">
        <v>1396</v>
      </c>
      <c r="G29" s="21" t="s">
        <v>1056</v>
      </c>
      <c r="H29" s="21"/>
      <c r="I29" s="54" t="s">
        <v>1132</v>
      </c>
      <c r="J29" s="21" t="s">
        <v>1504</v>
      </c>
      <c r="K29" s="72" t="s">
        <v>1539</v>
      </c>
      <c r="L29" s="49" t="s">
        <v>621</v>
      </c>
      <c r="M29" s="54" t="s">
        <v>197</v>
      </c>
      <c r="N29" s="17">
        <v>0.7</v>
      </c>
      <c r="O29" s="50">
        <v>30</v>
      </c>
      <c r="P29" s="50">
        <v>1</v>
      </c>
      <c r="Q29" s="50">
        <v>31</v>
      </c>
      <c r="R29" s="51">
        <v>60</v>
      </c>
      <c r="S29" s="51" t="s">
        <v>199</v>
      </c>
      <c r="T29" s="54" t="s">
        <v>209</v>
      </c>
      <c r="U29" s="43">
        <f t="shared" si="1"/>
        <v>92070</v>
      </c>
      <c r="V29" s="82" t="s">
        <v>1254</v>
      </c>
      <c r="W29" s="21" t="s">
        <v>1283</v>
      </c>
      <c r="X29" s="21" t="s">
        <v>1311</v>
      </c>
      <c r="Y29" s="82" t="s">
        <v>1340</v>
      </c>
      <c r="Z29" s="54" t="s">
        <v>426</v>
      </c>
      <c r="AA29" s="54" t="s">
        <v>258</v>
      </c>
      <c r="AB29" s="17" t="s">
        <v>451</v>
      </c>
      <c r="AC29" s="54" t="s">
        <v>1120</v>
      </c>
      <c r="AD29" s="54" t="s">
        <v>1062</v>
      </c>
    </row>
    <row r="30" spans="1:30" s="42" customFormat="1" ht="33" customHeight="1" x14ac:dyDescent="0.3">
      <c r="A30" s="48">
        <v>27</v>
      </c>
      <c r="B30" s="48" t="s">
        <v>211</v>
      </c>
      <c r="C30" s="21" t="s">
        <v>208</v>
      </c>
      <c r="D30" s="21" t="s">
        <v>418</v>
      </c>
      <c r="E30" s="21" t="s">
        <v>202</v>
      </c>
      <c r="F30" s="20" t="s">
        <v>1396</v>
      </c>
      <c r="G30" s="21" t="s">
        <v>1056</v>
      </c>
      <c r="H30" s="21"/>
      <c r="I30" s="54" t="s">
        <v>1135</v>
      </c>
      <c r="J30" s="21" t="s">
        <v>1505</v>
      </c>
      <c r="K30" s="72" t="s">
        <v>1540</v>
      </c>
      <c r="L30" s="49" t="s">
        <v>621</v>
      </c>
      <c r="M30" s="54" t="s">
        <v>197</v>
      </c>
      <c r="N30" s="17">
        <v>0.7</v>
      </c>
      <c r="O30" s="50">
        <v>18</v>
      </c>
      <c r="P30" s="50">
        <v>11</v>
      </c>
      <c r="Q30" s="50">
        <v>19</v>
      </c>
      <c r="R30" s="51">
        <v>60</v>
      </c>
      <c r="S30" s="51" t="s">
        <v>209</v>
      </c>
      <c r="T30" s="54" t="s">
        <v>209</v>
      </c>
      <c r="U30" s="43">
        <f t="shared" si="1"/>
        <v>56430</v>
      </c>
      <c r="V30" s="82" t="s">
        <v>1255</v>
      </c>
      <c r="W30" s="21" t="s">
        <v>1284</v>
      </c>
      <c r="X30" s="21" t="s">
        <v>1312</v>
      </c>
      <c r="Y30" s="82" t="s">
        <v>1341</v>
      </c>
      <c r="Z30" s="54" t="s">
        <v>426</v>
      </c>
      <c r="AA30" s="54" t="s">
        <v>234</v>
      </c>
      <c r="AB30" s="17" t="s">
        <v>461</v>
      </c>
      <c r="AC30" s="54" t="s">
        <v>1120</v>
      </c>
      <c r="AD30" s="54" t="s">
        <v>1062</v>
      </c>
    </row>
    <row r="31" spans="1:30" s="42" customFormat="1" ht="33" customHeight="1" x14ac:dyDescent="0.3">
      <c r="A31" s="48">
        <v>28</v>
      </c>
      <c r="B31" s="48" t="s">
        <v>211</v>
      </c>
      <c r="C31" s="21" t="s">
        <v>208</v>
      </c>
      <c r="D31" s="21" t="s">
        <v>418</v>
      </c>
      <c r="E31" s="21" t="s">
        <v>202</v>
      </c>
      <c r="F31" s="20" t="s">
        <v>1396</v>
      </c>
      <c r="G31" s="21" t="s">
        <v>1056</v>
      </c>
      <c r="H31" s="21"/>
      <c r="I31" s="54" t="s">
        <v>1139</v>
      </c>
      <c r="J31" s="21" t="s">
        <v>1506</v>
      </c>
      <c r="K31" s="72" t="s">
        <v>1541</v>
      </c>
      <c r="L31" s="49" t="s">
        <v>621</v>
      </c>
      <c r="M31" s="54" t="s">
        <v>197</v>
      </c>
      <c r="N31" s="17">
        <v>0.7</v>
      </c>
      <c r="O31" s="50">
        <v>20</v>
      </c>
      <c r="P31" s="50">
        <v>1</v>
      </c>
      <c r="Q31" s="50">
        <v>21</v>
      </c>
      <c r="R31" s="51">
        <v>60</v>
      </c>
      <c r="S31" s="51" t="s">
        <v>199</v>
      </c>
      <c r="T31" s="54" t="s">
        <v>209</v>
      </c>
      <c r="U31" s="43">
        <f t="shared" si="1"/>
        <v>62370</v>
      </c>
      <c r="V31" s="82" t="s">
        <v>1256</v>
      </c>
      <c r="W31" s="21" t="s">
        <v>1285</v>
      </c>
      <c r="X31" s="21" t="s">
        <v>1313</v>
      </c>
      <c r="Y31" s="82" t="s">
        <v>1342</v>
      </c>
      <c r="Z31" s="54" t="s">
        <v>426</v>
      </c>
      <c r="AA31" s="54" t="s">
        <v>258</v>
      </c>
      <c r="AB31" s="17" t="s">
        <v>451</v>
      </c>
      <c r="AC31" s="54" t="s">
        <v>1137</v>
      </c>
      <c r="AD31" s="54" t="s">
        <v>1062</v>
      </c>
    </row>
    <row r="32" spans="1:30" s="42" customFormat="1" ht="33" customHeight="1" x14ac:dyDescent="0.3">
      <c r="A32" s="48">
        <v>29</v>
      </c>
      <c r="B32" s="48" t="s">
        <v>211</v>
      </c>
      <c r="C32" s="21" t="s">
        <v>223</v>
      </c>
      <c r="D32" s="21" t="s">
        <v>437</v>
      </c>
      <c r="E32" s="21" t="s">
        <v>1237</v>
      </c>
      <c r="F32" s="20" t="s">
        <v>1396</v>
      </c>
      <c r="G32" s="21" t="s">
        <v>1056</v>
      </c>
      <c r="H32" s="21"/>
      <c r="I32" s="54" t="s">
        <v>1146</v>
      </c>
      <c r="J32" s="21" t="s">
        <v>1507</v>
      </c>
      <c r="K32" s="72" t="s">
        <v>1542</v>
      </c>
      <c r="L32" s="49" t="s">
        <v>621</v>
      </c>
      <c r="M32" s="54" t="s">
        <v>197</v>
      </c>
      <c r="N32" s="17">
        <v>0.8</v>
      </c>
      <c r="O32" s="50">
        <v>20</v>
      </c>
      <c r="P32" s="50">
        <v>1</v>
      </c>
      <c r="Q32" s="50">
        <v>21</v>
      </c>
      <c r="R32" s="51">
        <v>60</v>
      </c>
      <c r="S32" s="51" t="s">
        <v>199</v>
      </c>
      <c r="T32" s="54" t="s">
        <v>209</v>
      </c>
      <c r="U32" s="43">
        <f t="shared" si="1"/>
        <v>62370</v>
      </c>
      <c r="V32" s="82" t="s">
        <v>1258</v>
      </c>
      <c r="W32" s="21" t="s">
        <v>1287</v>
      </c>
      <c r="X32" s="21" t="s">
        <v>1315</v>
      </c>
      <c r="Y32" s="82" t="s">
        <v>1344</v>
      </c>
      <c r="Z32" s="54" t="s">
        <v>426</v>
      </c>
      <c r="AA32" s="54" t="s">
        <v>334</v>
      </c>
      <c r="AB32" s="17" t="s">
        <v>463</v>
      </c>
      <c r="AC32" s="54" t="s">
        <v>1486</v>
      </c>
      <c r="AD32" s="54" t="s">
        <v>1062</v>
      </c>
    </row>
    <row r="33" spans="1:30" s="42" customFormat="1" ht="33" customHeight="1" x14ac:dyDescent="0.3">
      <c r="A33" s="48">
        <v>30</v>
      </c>
      <c r="B33" s="48" t="s">
        <v>211</v>
      </c>
      <c r="C33" s="21" t="s">
        <v>208</v>
      </c>
      <c r="D33" s="21" t="s">
        <v>418</v>
      </c>
      <c r="E33" s="21" t="s">
        <v>202</v>
      </c>
      <c r="F33" s="20" t="s">
        <v>1396</v>
      </c>
      <c r="G33" s="21" t="s">
        <v>1056</v>
      </c>
      <c r="H33" s="21"/>
      <c r="I33" s="54" t="s">
        <v>1149</v>
      </c>
      <c r="J33" s="21" t="s">
        <v>1508</v>
      </c>
      <c r="K33" s="72" t="s">
        <v>1543</v>
      </c>
      <c r="L33" s="49" t="s">
        <v>621</v>
      </c>
      <c r="M33" s="54" t="s">
        <v>197</v>
      </c>
      <c r="N33" s="17">
        <v>0.7</v>
      </c>
      <c r="O33" s="50">
        <v>20</v>
      </c>
      <c r="P33" s="50">
        <v>1</v>
      </c>
      <c r="Q33" s="50">
        <v>21</v>
      </c>
      <c r="R33" s="51">
        <v>60</v>
      </c>
      <c r="S33" s="51" t="s">
        <v>199</v>
      </c>
      <c r="T33" s="54" t="s">
        <v>209</v>
      </c>
      <c r="U33" s="43">
        <f t="shared" si="1"/>
        <v>62370</v>
      </c>
      <c r="V33" s="82" t="s">
        <v>1259</v>
      </c>
      <c r="W33" s="21" t="s">
        <v>1288</v>
      </c>
      <c r="X33" s="21" t="s">
        <v>1316</v>
      </c>
      <c r="Y33" s="82" t="s">
        <v>1345</v>
      </c>
      <c r="Z33" s="54" t="s">
        <v>426</v>
      </c>
      <c r="AA33" s="54" t="s">
        <v>234</v>
      </c>
      <c r="AB33" s="17" t="s">
        <v>461</v>
      </c>
      <c r="AC33" s="54" t="s">
        <v>1120</v>
      </c>
      <c r="AD33" s="54" t="s">
        <v>1062</v>
      </c>
    </row>
    <row r="34" spans="1:30" s="42" customFormat="1" ht="33" customHeight="1" x14ac:dyDescent="0.3">
      <c r="A34" s="48">
        <v>31</v>
      </c>
      <c r="B34" s="48" t="s">
        <v>211</v>
      </c>
      <c r="C34" s="21" t="s">
        <v>223</v>
      </c>
      <c r="D34" s="21" t="s">
        <v>441</v>
      </c>
      <c r="E34" s="21" t="s">
        <v>435</v>
      </c>
      <c r="F34" s="20" t="s">
        <v>1396</v>
      </c>
      <c r="G34" s="21" t="s">
        <v>1056</v>
      </c>
      <c r="H34" s="21"/>
      <c r="I34" s="54" t="s">
        <v>1152</v>
      </c>
      <c r="J34" s="21" t="s">
        <v>1509</v>
      </c>
      <c r="K34" s="72" t="s">
        <v>1544</v>
      </c>
      <c r="L34" s="49" t="s">
        <v>621</v>
      </c>
      <c r="M34" s="54" t="s">
        <v>197</v>
      </c>
      <c r="N34" s="17">
        <v>0.9</v>
      </c>
      <c r="O34" s="50">
        <v>20</v>
      </c>
      <c r="P34" s="50">
        <v>1</v>
      </c>
      <c r="Q34" s="50">
        <v>21</v>
      </c>
      <c r="R34" s="51">
        <v>60</v>
      </c>
      <c r="S34" s="51" t="s">
        <v>199</v>
      </c>
      <c r="T34" s="54" t="s">
        <v>209</v>
      </c>
      <c r="U34" s="43">
        <f t="shared" si="1"/>
        <v>62370</v>
      </c>
      <c r="V34" s="82" t="s">
        <v>1260</v>
      </c>
      <c r="W34" s="21" t="s">
        <v>1289</v>
      </c>
      <c r="X34" s="21" t="s">
        <v>1317</v>
      </c>
      <c r="Y34" s="82" t="s">
        <v>1346</v>
      </c>
      <c r="Z34" s="54" t="s">
        <v>425</v>
      </c>
      <c r="AA34" s="54" t="s">
        <v>236</v>
      </c>
      <c r="AB34" s="17" t="s">
        <v>453</v>
      </c>
      <c r="AC34" s="54" t="s">
        <v>1088</v>
      </c>
      <c r="AD34" s="54" t="s">
        <v>1062</v>
      </c>
    </row>
    <row r="35" spans="1:30" s="42" customFormat="1" ht="33" customHeight="1" x14ac:dyDescent="0.3">
      <c r="A35" s="48">
        <v>32</v>
      </c>
      <c r="B35" s="48" t="s">
        <v>211</v>
      </c>
      <c r="C35" s="21" t="s">
        <v>208</v>
      </c>
      <c r="D35" s="21" t="s">
        <v>418</v>
      </c>
      <c r="E35" s="21" t="s">
        <v>758</v>
      </c>
      <c r="F35" s="20" t="s">
        <v>1396</v>
      </c>
      <c r="G35" s="21" t="s">
        <v>1056</v>
      </c>
      <c r="H35" s="21"/>
      <c r="I35" s="54" t="s">
        <v>1156</v>
      </c>
      <c r="J35" s="21" t="s">
        <v>1510</v>
      </c>
      <c r="K35" s="72" t="s">
        <v>1545</v>
      </c>
      <c r="L35" s="49" t="s">
        <v>621</v>
      </c>
      <c r="M35" s="54" t="s">
        <v>197</v>
      </c>
      <c r="N35" s="17">
        <v>0.7</v>
      </c>
      <c r="O35" s="50">
        <v>16</v>
      </c>
      <c r="P35" s="50">
        <v>1</v>
      </c>
      <c r="Q35" s="50">
        <v>17</v>
      </c>
      <c r="R35" s="51">
        <v>60</v>
      </c>
      <c r="S35" s="51" t="s">
        <v>199</v>
      </c>
      <c r="T35" s="54" t="s">
        <v>209</v>
      </c>
      <c r="U35" s="43">
        <f t="shared" si="1"/>
        <v>50490</v>
      </c>
      <c r="V35" s="82" t="s">
        <v>1261</v>
      </c>
      <c r="W35" s="21" t="s">
        <v>1290</v>
      </c>
      <c r="X35" s="21" t="s">
        <v>1318</v>
      </c>
      <c r="Y35" s="82" t="s">
        <v>1347</v>
      </c>
      <c r="Z35" s="54" t="s">
        <v>426</v>
      </c>
      <c r="AA35" s="54" t="s">
        <v>258</v>
      </c>
      <c r="AB35" s="17" t="s">
        <v>451</v>
      </c>
      <c r="AC35" s="54" t="s">
        <v>1154</v>
      </c>
      <c r="AD35" s="54" t="s">
        <v>1062</v>
      </c>
    </row>
    <row r="36" spans="1:30" s="42" customFormat="1" ht="33" customHeight="1" x14ac:dyDescent="0.3">
      <c r="A36" s="48">
        <v>33</v>
      </c>
      <c r="B36" s="48" t="s">
        <v>211</v>
      </c>
      <c r="C36" s="21" t="s">
        <v>208</v>
      </c>
      <c r="D36" s="21" t="s">
        <v>418</v>
      </c>
      <c r="E36" s="21" t="s">
        <v>202</v>
      </c>
      <c r="F36" s="20" t="s">
        <v>1396</v>
      </c>
      <c r="G36" s="21" t="s">
        <v>1056</v>
      </c>
      <c r="H36" s="21"/>
      <c r="I36" s="54" t="s">
        <v>1159</v>
      </c>
      <c r="J36" s="21" t="s">
        <v>1511</v>
      </c>
      <c r="K36" s="72" t="s">
        <v>1546</v>
      </c>
      <c r="L36" s="49" t="s">
        <v>621</v>
      </c>
      <c r="M36" s="54" t="s">
        <v>197</v>
      </c>
      <c r="N36" s="17">
        <v>0.7</v>
      </c>
      <c r="O36" s="50">
        <v>20</v>
      </c>
      <c r="P36" s="50">
        <v>1</v>
      </c>
      <c r="Q36" s="50">
        <v>21</v>
      </c>
      <c r="R36" s="51">
        <v>60</v>
      </c>
      <c r="S36" s="51" t="s">
        <v>199</v>
      </c>
      <c r="T36" s="54" t="s">
        <v>209</v>
      </c>
      <c r="U36" s="43">
        <f t="shared" si="1"/>
        <v>62370</v>
      </c>
      <c r="V36" s="82" t="s">
        <v>1262</v>
      </c>
      <c r="W36" s="21" t="s">
        <v>1291</v>
      </c>
      <c r="X36" s="21" t="s">
        <v>1319</v>
      </c>
      <c r="Y36" s="82" t="s">
        <v>1348</v>
      </c>
      <c r="Z36" s="54" t="s">
        <v>426</v>
      </c>
      <c r="AA36" s="54" t="s">
        <v>1158</v>
      </c>
      <c r="AB36" s="17" t="s">
        <v>461</v>
      </c>
      <c r="AC36" s="54" t="s">
        <v>1120</v>
      </c>
      <c r="AD36" s="54" t="s">
        <v>1062</v>
      </c>
    </row>
    <row r="37" spans="1:30" s="42" customFormat="1" ht="33" customHeight="1" x14ac:dyDescent="0.3">
      <c r="A37" s="48">
        <v>34</v>
      </c>
      <c r="B37" s="48" t="s">
        <v>211</v>
      </c>
      <c r="C37" s="21" t="s">
        <v>208</v>
      </c>
      <c r="D37" s="21" t="s">
        <v>418</v>
      </c>
      <c r="E37" s="21" t="s">
        <v>202</v>
      </c>
      <c r="F37" s="20" t="s">
        <v>1396</v>
      </c>
      <c r="G37" s="21" t="s">
        <v>1056</v>
      </c>
      <c r="H37" s="21"/>
      <c r="I37" s="54" t="s">
        <v>1163</v>
      </c>
      <c r="J37" s="21" t="s">
        <v>1512</v>
      </c>
      <c r="K37" s="72" t="s">
        <v>1547</v>
      </c>
      <c r="L37" s="49" t="s">
        <v>621</v>
      </c>
      <c r="M37" s="54" t="s">
        <v>197</v>
      </c>
      <c r="N37" s="17">
        <v>0.7</v>
      </c>
      <c r="O37" s="50">
        <v>20</v>
      </c>
      <c r="P37" s="50">
        <v>1</v>
      </c>
      <c r="Q37" s="50">
        <v>21</v>
      </c>
      <c r="R37" s="51">
        <v>60</v>
      </c>
      <c r="S37" s="51" t="s">
        <v>199</v>
      </c>
      <c r="T37" s="54" t="s">
        <v>209</v>
      </c>
      <c r="U37" s="43">
        <f t="shared" si="1"/>
        <v>62370</v>
      </c>
      <c r="V37" s="82" t="s">
        <v>1263</v>
      </c>
      <c r="W37" s="21" t="s">
        <v>1292</v>
      </c>
      <c r="X37" s="21" t="s">
        <v>1320</v>
      </c>
      <c r="Y37" s="82" t="s">
        <v>1349</v>
      </c>
      <c r="Z37" s="54" t="s">
        <v>426</v>
      </c>
      <c r="AA37" s="54" t="s">
        <v>1161</v>
      </c>
      <c r="AB37" s="17" t="s">
        <v>461</v>
      </c>
      <c r="AC37" s="54" t="s">
        <v>1120</v>
      </c>
      <c r="AD37" s="54" t="s">
        <v>1062</v>
      </c>
    </row>
    <row r="38" spans="1:30" s="42" customFormat="1" ht="33" customHeight="1" x14ac:dyDescent="0.3">
      <c r="A38" s="48">
        <v>35</v>
      </c>
      <c r="B38" s="48" t="s">
        <v>211</v>
      </c>
      <c r="C38" s="21" t="s">
        <v>223</v>
      </c>
      <c r="D38" s="21" t="s">
        <v>458</v>
      </c>
      <c r="E38" s="21" t="s">
        <v>213</v>
      </c>
      <c r="F38" s="20" t="s">
        <v>1396</v>
      </c>
      <c r="G38" s="21" t="s">
        <v>1056</v>
      </c>
      <c r="H38" s="21"/>
      <c r="I38" s="54" t="s">
        <v>1168</v>
      </c>
      <c r="J38" s="21" t="s">
        <v>1513</v>
      </c>
      <c r="K38" s="72" t="s">
        <v>1548</v>
      </c>
      <c r="L38" s="49" t="s">
        <v>621</v>
      </c>
      <c r="M38" s="54" t="s">
        <v>197</v>
      </c>
      <c r="N38" s="17">
        <v>0.7</v>
      </c>
      <c r="O38" s="50">
        <v>8</v>
      </c>
      <c r="P38" s="50">
        <v>1</v>
      </c>
      <c r="Q38" s="50">
        <v>9</v>
      </c>
      <c r="R38" s="51">
        <v>60</v>
      </c>
      <c r="S38" s="51" t="s">
        <v>199</v>
      </c>
      <c r="T38" s="54" t="s">
        <v>209</v>
      </c>
      <c r="U38" s="43">
        <f t="shared" si="1"/>
        <v>26730</v>
      </c>
      <c r="V38" s="82" t="s">
        <v>1361</v>
      </c>
      <c r="W38" s="21" t="s">
        <v>1362</v>
      </c>
      <c r="X38" s="21" t="s">
        <v>1363</v>
      </c>
      <c r="Y38" s="82" t="s">
        <v>1364</v>
      </c>
      <c r="Z38" s="54" t="s">
        <v>426</v>
      </c>
      <c r="AA38" s="54" t="s">
        <v>257</v>
      </c>
      <c r="AB38" s="17" t="s">
        <v>452</v>
      </c>
      <c r="AC38" s="54" t="s">
        <v>1165</v>
      </c>
      <c r="AD38" s="54" t="s">
        <v>1062</v>
      </c>
    </row>
    <row r="39" spans="1:30" s="42" customFormat="1" ht="33" customHeight="1" x14ac:dyDescent="0.3">
      <c r="A39" s="48">
        <v>36</v>
      </c>
      <c r="B39" s="48" t="s">
        <v>211</v>
      </c>
      <c r="C39" s="21" t="s">
        <v>223</v>
      </c>
      <c r="D39" s="21" t="s">
        <v>458</v>
      </c>
      <c r="E39" s="21" t="s">
        <v>213</v>
      </c>
      <c r="F39" s="20" t="s">
        <v>1396</v>
      </c>
      <c r="G39" s="21" t="s">
        <v>1056</v>
      </c>
      <c r="H39" s="21"/>
      <c r="I39" s="54" t="s">
        <v>1171</v>
      </c>
      <c r="J39" s="21" t="s">
        <v>1514</v>
      </c>
      <c r="K39" s="72" t="s">
        <v>1549</v>
      </c>
      <c r="L39" s="49" t="s">
        <v>621</v>
      </c>
      <c r="M39" s="54" t="s">
        <v>197</v>
      </c>
      <c r="N39" s="17">
        <v>0.7</v>
      </c>
      <c r="O39" s="50">
        <v>8</v>
      </c>
      <c r="P39" s="50">
        <v>1</v>
      </c>
      <c r="Q39" s="50">
        <v>9</v>
      </c>
      <c r="R39" s="51">
        <v>60</v>
      </c>
      <c r="S39" s="51" t="s">
        <v>199</v>
      </c>
      <c r="T39" s="54" t="s">
        <v>209</v>
      </c>
      <c r="U39" s="43">
        <f t="shared" si="1"/>
        <v>26730</v>
      </c>
      <c r="V39" s="82" t="s">
        <v>1365</v>
      </c>
      <c r="W39" s="21" t="s">
        <v>1366</v>
      </c>
      <c r="X39" s="21" t="s">
        <v>1367</v>
      </c>
      <c r="Y39" s="82" t="s">
        <v>1368</v>
      </c>
      <c r="Z39" s="54" t="s">
        <v>426</v>
      </c>
      <c r="AA39" s="54" t="s">
        <v>257</v>
      </c>
      <c r="AB39" s="17" t="s">
        <v>452</v>
      </c>
      <c r="AC39" s="54" t="s">
        <v>1165</v>
      </c>
      <c r="AD39" s="54" t="s">
        <v>1062</v>
      </c>
    </row>
    <row r="40" spans="1:30" s="42" customFormat="1" ht="33" customHeight="1" x14ac:dyDescent="0.3">
      <c r="A40" s="48">
        <v>37</v>
      </c>
      <c r="B40" s="48" t="s">
        <v>211</v>
      </c>
      <c r="C40" s="21" t="s">
        <v>223</v>
      </c>
      <c r="D40" s="21" t="s">
        <v>437</v>
      </c>
      <c r="E40" s="21" t="s">
        <v>275</v>
      </c>
      <c r="F40" s="20" t="s">
        <v>1396</v>
      </c>
      <c r="G40" s="21" t="s">
        <v>1056</v>
      </c>
      <c r="H40" s="21"/>
      <c r="I40" s="54" t="s">
        <v>1174</v>
      </c>
      <c r="J40" s="21" t="s">
        <v>1515</v>
      </c>
      <c r="K40" s="72" t="s">
        <v>1550</v>
      </c>
      <c r="L40" s="49" t="s">
        <v>621</v>
      </c>
      <c r="M40" s="54" t="s">
        <v>197</v>
      </c>
      <c r="N40" s="17">
        <v>0.7</v>
      </c>
      <c r="O40" s="50">
        <v>8</v>
      </c>
      <c r="P40" s="50">
        <v>1</v>
      </c>
      <c r="Q40" s="50">
        <v>9</v>
      </c>
      <c r="R40" s="51">
        <v>60</v>
      </c>
      <c r="S40" s="51" t="s">
        <v>199</v>
      </c>
      <c r="T40" s="54" t="s">
        <v>209</v>
      </c>
      <c r="U40" s="43">
        <f t="shared" si="1"/>
        <v>26730</v>
      </c>
      <c r="V40" s="82" t="s">
        <v>1264</v>
      </c>
      <c r="W40" s="21" t="s">
        <v>1293</v>
      </c>
      <c r="X40" s="21" t="s">
        <v>1321</v>
      </c>
      <c r="Y40" s="82" t="s">
        <v>1350</v>
      </c>
      <c r="Z40" s="54" t="s">
        <v>426</v>
      </c>
      <c r="AA40" s="54" t="s">
        <v>258</v>
      </c>
      <c r="AB40" s="17" t="s">
        <v>451</v>
      </c>
      <c r="AC40" s="54" t="s">
        <v>1120</v>
      </c>
      <c r="AD40" s="54" t="s">
        <v>1062</v>
      </c>
    </row>
    <row r="41" spans="1:30" s="42" customFormat="1" ht="33" customHeight="1" x14ac:dyDescent="0.3">
      <c r="A41" s="48">
        <v>38</v>
      </c>
      <c r="B41" s="48" t="s">
        <v>211</v>
      </c>
      <c r="C41" s="21" t="s">
        <v>223</v>
      </c>
      <c r="D41" s="21" t="s">
        <v>441</v>
      </c>
      <c r="E41" s="21" t="s">
        <v>435</v>
      </c>
      <c r="F41" s="20" t="s">
        <v>1396</v>
      </c>
      <c r="G41" s="21" t="s">
        <v>1056</v>
      </c>
      <c r="H41" s="21"/>
      <c r="I41" s="54" t="s">
        <v>1177</v>
      </c>
      <c r="J41" s="21" t="s">
        <v>1516</v>
      </c>
      <c r="K41" s="72" t="s">
        <v>1551</v>
      </c>
      <c r="L41" s="49" t="s">
        <v>621</v>
      </c>
      <c r="M41" s="54" t="s">
        <v>197</v>
      </c>
      <c r="N41" s="17">
        <v>0.9</v>
      </c>
      <c r="O41" s="50">
        <v>8</v>
      </c>
      <c r="P41" s="50">
        <v>1</v>
      </c>
      <c r="Q41" s="50">
        <v>9</v>
      </c>
      <c r="R41" s="51">
        <v>60</v>
      </c>
      <c r="S41" s="51" t="s">
        <v>199</v>
      </c>
      <c r="T41" s="54" t="s">
        <v>209</v>
      </c>
      <c r="U41" s="43">
        <f t="shared" si="1"/>
        <v>26730</v>
      </c>
      <c r="V41" s="82" t="s">
        <v>1265</v>
      </c>
      <c r="W41" s="21" t="s">
        <v>1294</v>
      </c>
      <c r="X41" s="21" t="s">
        <v>1322</v>
      </c>
      <c r="Y41" s="82" t="s">
        <v>1351</v>
      </c>
      <c r="Z41" s="54" t="s">
        <v>425</v>
      </c>
      <c r="AA41" s="54" t="s">
        <v>236</v>
      </c>
      <c r="AB41" s="17" t="s">
        <v>453</v>
      </c>
      <c r="AC41" s="54" t="s">
        <v>1088</v>
      </c>
      <c r="AD41" s="54" t="s">
        <v>1062</v>
      </c>
    </row>
    <row r="42" spans="1:30" s="42" customFormat="1" ht="33" customHeight="1" x14ac:dyDescent="0.3">
      <c r="A42" s="48">
        <v>39</v>
      </c>
      <c r="B42" s="48" t="s">
        <v>211</v>
      </c>
      <c r="C42" s="21" t="s">
        <v>223</v>
      </c>
      <c r="D42" s="21" t="s">
        <v>458</v>
      </c>
      <c r="E42" s="21" t="s">
        <v>440</v>
      </c>
      <c r="F42" s="20" t="s">
        <v>1396</v>
      </c>
      <c r="G42" s="21" t="s">
        <v>1056</v>
      </c>
      <c r="H42" s="21"/>
      <c r="I42" s="54" t="s">
        <v>1180</v>
      </c>
      <c r="J42" s="21" t="s">
        <v>1517</v>
      </c>
      <c r="K42" s="72" t="s">
        <v>1556</v>
      </c>
      <c r="L42" s="49" t="s">
        <v>621</v>
      </c>
      <c r="M42" s="54" t="s">
        <v>197</v>
      </c>
      <c r="N42" s="17">
        <v>0.7</v>
      </c>
      <c r="O42" s="50">
        <v>8</v>
      </c>
      <c r="P42" s="50">
        <v>1</v>
      </c>
      <c r="Q42" s="50">
        <v>9</v>
      </c>
      <c r="R42" s="51">
        <v>60</v>
      </c>
      <c r="S42" s="51" t="s">
        <v>199</v>
      </c>
      <c r="T42" s="54" t="s">
        <v>209</v>
      </c>
      <c r="U42" s="43">
        <f t="shared" si="1"/>
        <v>26730</v>
      </c>
      <c r="V42" s="82" t="s">
        <v>1266</v>
      </c>
      <c r="W42" s="21" t="s">
        <v>1295</v>
      </c>
      <c r="X42" s="21" t="s">
        <v>1323</v>
      </c>
      <c r="Y42" s="82" t="s">
        <v>1352</v>
      </c>
      <c r="Z42" s="54" t="s">
        <v>426</v>
      </c>
      <c r="AA42" s="54" t="s">
        <v>258</v>
      </c>
      <c r="AB42" s="17" t="s">
        <v>451</v>
      </c>
      <c r="AC42" s="54" t="s">
        <v>1120</v>
      </c>
      <c r="AD42" s="54" t="s">
        <v>1062</v>
      </c>
    </row>
    <row r="43" spans="1:30" s="42" customFormat="1" ht="33" customHeight="1" x14ac:dyDescent="0.3">
      <c r="A43" s="48">
        <v>40</v>
      </c>
      <c r="B43" s="48" t="s">
        <v>211</v>
      </c>
      <c r="C43" s="21" t="s">
        <v>208</v>
      </c>
      <c r="D43" s="21" t="s">
        <v>201</v>
      </c>
      <c r="E43" s="21" t="s">
        <v>1235</v>
      </c>
      <c r="F43" s="20" t="s">
        <v>1396</v>
      </c>
      <c r="G43" s="21" t="s">
        <v>1056</v>
      </c>
      <c r="H43" s="21"/>
      <c r="I43" s="54" t="s">
        <v>1183</v>
      </c>
      <c r="J43" s="21" t="s">
        <v>1518</v>
      </c>
      <c r="K43" s="72" t="s">
        <v>1555</v>
      </c>
      <c r="L43" s="49" t="s">
        <v>621</v>
      </c>
      <c r="M43" s="54" t="s">
        <v>197</v>
      </c>
      <c r="N43" s="17">
        <v>0.7</v>
      </c>
      <c r="O43" s="50">
        <v>16</v>
      </c>
      <c r="P43" s="50">
        <v>1</v>
      </c>
      <c r="Q43" s="50">
        <v>17</v>
      </c>
      <c r="R43" s="51">
        <v>60</v>
      </c>
      <c r="S43" s="51" t="s">
        <v>209</v>
      </c>
      <c r="T43" s="54" t="s">
        <v>209</v>
      </c>
      <c r="U43" s="43">
        <f t="shared" si="1"/>
        <v>50490</v>
      </c>
      <c r="V43" s="82" t="s">
        <v>1267</v>
      </c>
      <c r="W43" s="21" t="s">
        <v>1296</v>
      </c>
      <c r="X43" s="21" t="s">
        <v>1324</v>
      </c>
      <c r="Y43" s="82" t="s">
        <v>1353</v>
      </c>
      <c r="Z43" s="54" t="s">
        <v>426</v>
      </c>
      <c r="AA43" s="54" t="s">
        <v>258</v>
      </c>
      <c r="AB43" s="17" t="s">
        <v>451</v>
      </c>
      <c r="AC43" s="54" t="s">
        <v>1120</v>
      </c>
      <c r="AD43" s="54" t="s">
        <v>1062</v>
      </c>
    </row>
    <row r="44" spans="1:30" s="42" customFormat="1" ht="33" customHeight="1" x14ac:dyDescent="0.3">
      <c r="A44" s="48">
        <v>41</v>
      </c>
      <c r="B44" s="48" t="s">
        <v>211</v>
      </c>
      <c r="C44" s="21" t="s">
        <v>208</v>
      </c>
      <c r="D44" s="21" t="s">
        <v>201</v>
      </c>
      <c r="E44" s="21" t="s">
        <v>1235</v>
      </c>
      <c r="F44" s="20" t="s">
        <v>1396</v>
      </c>
      <c r="G44" s="21" t="s">
        <v>1056</v>
      </c>
      <c r="H44" s="21"/>
      <c r="I44" s="54" t="s">
        <v>1186</v>
      </c>
      <c r="J44" s="21" t="s">
        <v>1519</v>
      </c>
      <c r="K44" s="72" t="s">
        <v>1554</v>
      </c>
      <c r="L44" s="49" t="s">
        <v>621</v>
      </c>
      <c r="M44" s="54" t="s">
        <v>197</v>
      </c>
      <c r="N44" s="17">
        <v>0.7</v>
      </c>
      <c r="O44" s="50">
        <v>16</v>
      </c>
      <c r="P44" s="50">
        <v>1</v>
      </c>
      <c r="Q44" s="50">
        <v>17</v>
      </c>
      <c r="R44" s="51">
        <v>60</v>
      </c>
      <c r="S44" s="51" t="s">
        <v>209</v>
      </c>
      <c r="T44" s="54" t="s">
        <v>209</v>
      </c>
      <c r="U44" s="43">
        <f t="shared" si="1"/>
        <v>50490</v>
      </c>
      <c r="V44" s="82" t="s">
        <v>1268</v>
      </c>
      <c r="W44" s="21" t="s">
        <v>1297</v>
      </c>
      <c r="X44" s="21" t="s">
        <v>1325</v>
      </c>
      <c r="Y44" s="82" t="s">
        <v>1354</v>
      </c>
      <c r="Z44" s="54" t="s">
        <v>426</v>
      </c>
      <c r="AA44" s="54" t="s">
        <v>258</v>
      </c>
      <c r="AB44" s="17" t="s">
        <v>451</v>
      </c>
      <c r="AC44" s="54" t="s">
        <v>1120</v>
      </c>
      <c r="AD44" s="54" t="s">
        <v>1062</v>
      </c>
    </row>
    <row r="45" spans="1:30" s="42" customFormat="1" ht="33" customHeight="1" x14ac:dyDescent="0.3">
      <c r="A45" s="48">
        <v>42</v>
      </c>
      <c r="B45" s="48" t="s">
        <v>211</v>
      </c>
      <c r="C45" s="21" t="s">
        <v>223</v>
      </c>
      <c r="D45" s="21" t="s">
        <v>441</v>
      </c>
      <c r="E45" s="21" t="s">
        <v>435</v>
      </c>
      <c r="F45" s="20" t="s">
        <v>1396</v>
      </c>
      <c r="G45" s="21" t="s">
        <v>1056</v>
      </c>
      <c r="H45" s="21"/>
      <c r="I45" s="54" t="s">
        <v>1188</v>
      </c>
      <c r="J45" s="21" t="s">
        <v>1520</v>
      </c>
      <c r="K45" s="72" t="s">
        <v>1553</v>
      </c>
      <c r="L45" s="49" t="s">
        <v>621</v>
      </c>
      <c r="M45" s="54" t="s">
        <v>197</v>
      </c>
      <c r="N45" s="17">
        <v>0.9</v>
      </c>
      <c r="O45" s="50">
        <v>30</v>
      </c>
      <c r="P45" s="50">
        <v>1</v>
      </c>
      <c r="Q45" s="50">
        <v>31</v>
      </c>
      <c r="R45" s="51">
        <v>60</v>
      </c>
      <c r="S45" s="51" t="s">
        <v>199</v>
      </c>
      <c r="T45" s="54" t="s">
        <v>209</v>
      </c>
      <c r="U45" s="43">
        <f t="shared" si="1"/>
        <v>92070</v>
      </c>
      <c r="V45" s="82" t="s">
        <v>1269</v>
      </c>
      <c r="W45" s="21" t="s">
        <v>1294</v>
      </c>
      <c r="X45" s="21" t="s">
        <v>1326</v>
      </c>
      <c r="Y45" s="82" t="s">
        <v>1355</v>
      </c>
      <c r="Z45" s="54" t="s">
        <v>425</v>
      </c>
      <c r="AA45" s="54" t="s">
        <v>240</v>
      </c>
      <c r="AB45" s="17" t="s">
        <v>453</v>
      </c>
      <c r="AC45" s="54" t="s">
        <v>1088</v>
      </c>
      <c r="AD45" s="54" t="s">
        <v>1062</v>
      </c>
    </row>
    <row r="46" spans="1:30" s="42" customFormat="1" ht="33" customHeight="1" x14ac:dyDescent="0.3">
      <c r="A46" s="48">
        <v>43</v>
      </c>
      <c r="B46" s="48" t="s">
        <v>211</v>
      </c>
      <c r="C46" s="21" t="s">
        <v>208</v>
      </c>
      <c r="D46" s="21" t="s">
        <v>201</v>
      </c>
      <c r="E46" s="21" t="s">
        <v>1235</v>
      </c>
      <c r="F46" s="20" t="s">
        <v>1396</v>
      </c>
      <c r="G46" s="21" t="s">
        <v>1056</v>
      </c>
      <c r="H46" s="21"/>
      <c r="I46" s="54" t="s">
        <v>1192</v>
      </c>
      <c r="J46" s="21" t="s">
        <v>1521</v>
      </c>
      <c r="K46" s="72" t="s">
        <v>1552</v>
      </c>
      <c r="L46" s="49" t="s">
        <v>621</v>
      </c>
      <c r="M46" s="54" t="s">
        <v>197</v>
      </c>
      <c r="N46" s="17">
        <v>0.7</v>
      </c>
      <c r="O46" s="50">
        <v>13</v>
      </c>
      <c r="P46" s="50">
        <v>1</v>
      </c>
      <c r="Q46" s="50">
        <v>14</v>
      </c>
      <c r="R46" s="51">
        <v>60</v>
      </c>
      <c r="S46" s="51" t="s">
        <v>209</v>
      </c>
      <c r="T46" s="54" t="s">
        <v>209</v>
      </c>
      <c r="U46" s="43">
        <f t="shared" si="1"/>
        <v>41580</v>
      </c>
      <c r="V46" s="82" t="s">
        <v>1270</v>
      </c>
      <c r="W46" s="21" t="s">
        <v>1298</v>
      </c>
      <c r="X46" s="21" t="s">
        <v>1327</v>
      </c>
      <c r="Y46" s="82" t="s">
        <v>1356</v>
      </c>
      <c r="Z46" s="54" t="s">
        <v>426</v>
      </c>
      <c r="AA46" s="54" t="s">
        <v>258</v>
      </c>
      <c r="AB46" s="17" t="s">
        <v>451</v>
      </c>
      <c r="AC46" s="54" t="s">
        <v>1120</v>
      </c>
      <c r="AD46" s="54" t="s">
        <v>1062</v>
      </c>
    </row>
    <row r="47" spans="1:30" s="42" customFormat="1" ht="33" customHeight="1" x14ac:dyDescent="0.3">
      <c r="A47" s="48">
        <v>44</v>
      </c>
      <c r="B47" s="48"/>
      <c r="C47" s="21" t="s">
        <v>211</v>
      </c>
      <c r="D47" s="21" t="s">
        <v>223</v>
      </c>
      <c r="E47" s="21" t="s">
        <v>437</v>
      </c>
      <c r="F47" s="20" t="s">
        <v>202</v>
      </c>
      <c r="G47" s="21" t="s">
        <v>898</v>
      </c>
      <c r="H47" s="21"/>
      <c r="I47" s="54" t="s">
        <v>1000</v>
      </c>
      <c r="J47" s="21" t="s">
        <v>1043</v>
      </c>
      <c r="K47" s="72" t="s">
        <v>1522</v>
      </c>
      <c r="L47" s="49" t="s">
        <v>621</v>
      </c>
      <c r="M47" s="54" t="s">
        <v>191</v>
      </c>
      <c r="N47" s="17">
        <v>1</v>
      </c>
      <c r="O47" s="50">
        <v>19</v>
      </c>
      <c r="P47" s="50">
        <v>1</v>
      </c>
      <c r="Q47" s="50">
        <v>20</v>
      </c>
      <c r="R47" s="51">
        <v>60</v>
      </c>
      <c r="S47" s="51" t="s">
        <v>734</v>
      </c>
      <c r="T47" s="54" t="s">
        <v>209</v>
      </c>
      <c r="U47" s="43">
        <f t="shared" ref="U47:U50" si="2">IF(M47="A",6160,IF(M47="B",4180,IF(M47="C",2970,0)))*Q47</f>
        <v>83600</v>
      </c>
      <c r="V47" s="82" t="s">
        <v>1033</v>
      </c>
      <c r="W47" s="21" t="s">
        <v>1016</v>
      </c>
      <c r="X47" s="21" t="s">
        <v>1015</v>
      </c>
      <c r="Y47" s="82" t="s">
        <v>1027</v>
      </c>
      <c r="Z47" s="54" t="s">
        <v>426</v>
      </c>
      <c r="AA47" s="54" t="s">
        <v>996</v>
      </c>
      <c r="AB47" s="17" t="str">
        <f t="shared" ref="AB47:AB50" si="3">LEFT(AA47,6)</f>
        <v>200203</v>
      </c>
      <c r="AC47" s="54" t="s">
        <v>259</v>
      </c>
      <c r="AD47" s="54" t="s">
        <v>999</v>
      </c>
    </row>
    <row r="48" spans="1:30" s="42" customFormat="1" ht="33" customHeight="1" x14ac:dyDescent="0.3">
      <c r="A48" s="48">
        <v>45</v>
      </c>
      <c r="B48" s="48" t="s">
        <v>211</v>
      </c>
      <c r="C48" s="21" t="s">
        <v>223</v>
      </c>
      <c r="D48" s="21" t="s">
        <v>437</v>
      </c>
      <c r="E48" s="21" t="s">
        <v>184</v>
      </c>
      <c r="F48" s="20" t="s">
        <v>1396</v>
      </c>
      <c r="G48" s="21" t="s">
        <v>898</v>
      </c>
      <c r="H48" s="21"/>
      <c r="I48" s="54" t="s">
        <v>1007</v>
      </c>
      <c r="J48" s="21" t="s">
        <v>1044</v>
      </c>
      <c r="K48" s="72" t="s">
        <v>1048</v>
      </c>
      <c r="L48" s="49" t="s">
        <v>621</v>
      </c>
      <c r="M48" s="54" t="s">
        <v>191</v>
      </c>
      <c r="N48" s="17">
        <v>1</v>
      </c>
      <c r="O48" s="50">
        <v>29</v>
      </c>
      <c r="P48" s="50">
        <v>1</v>
      </c>
      <c r="Q48" s="50">
        <v>30</v>
      </c>
      <c r="R48" s="51">
        <v>60</v>
      </c>
      <c r="S48" s="51" t="s">
        <v>734</v>
      </c>
      <c r="T48" s="54" t="s">
        <v>209</v>
      </c>
      <c r="U48" s="43">
        <f t="shared" si="2"/>
        <v>125400</v>
      </c>
      <c r="V48" s="82" t="s">
        <v>1035</v>
      </c>
      <c r="W48" s="21" t="s">
        <v>1021</v>
      </c>
      <c r="X48" s="21" t="s">
        <v>1022</v>
      </c>
      <c r="Y48" s="82" t="s">
        <v>1029</v>
      </c>
      <c r="Z48" s="54" t="s">
        <v>426</v>
      </c>
      <c r="AA48" s="54" t="s">
        <v>1006</v>
      </c>
      <c r="AB48" s="17" t="str">
        <f t="shared" si="3"/>
        <v>200203</v>
      </c>
      <c r="AC48" s="54" t="s">
        <v>1005</v>
      </c>
      <c r="AD48" s="54" t="s">
        <v>999</v>
      </c>
    </row>
    <row r="49" spans="1:30" s="42" customFormat="1" ht="33" customHeight="1" x14ac:dyDescent="0.3">
      <c r="A49" s="48">
        <v>46</v>
      </c>
      <c r="B49" s="48" t="s">
        <v>211</v>
      </c>
      <c r="C49" s="21" t="s">
        <v>223</v>
      </c>
      <c r="D49" s="21" t="s">
        <v>437</v>
      </c>
      <c r="E49" s="21" t="s">
        <v>184</v>
      </c>
      <c r="F49" s="20" t="s">
        <v>1396</v>
      </c>
      <c r="G49" s="21" t="s">
        <v>898</v>
      </c>
      <c r="H49" s="21"/>
      <c r="I49" s="54" t="s">
        <v>1010</v>
      </c>
      <c r="J49" s="21" t="s">
        <v>1045</v>
      </c>
      <c r="K49" s="72" t="s">
        <v>1619</v>
      </c>
      <c r="L49" s="49" t="s">
        <v>621</v>
      </c>
      <c r="M49" s="54" t="s">
        <v>191</v>
      </c>
      <c r="N49" s="17">
        <f>VLOOKUP(AB49,'조정계수 2025.02.01'!A:C,3,0)</f>
        <v>0.7</v>
      </c>
      <c r="O49" s="50">
        <v>20</v>
      </c>
      <c r="P49" s="50">
        <v>1</v>
      </c>
      <c r="Q49" s="50">
        <v>21</v>
      </c>
      <c r="R49" s="51">
        <v>60</v>
      </c>
      <c r="S49" s="51" t="s">
        <v>734</v>
      </c>
      <c r="T49" s="54" t="s">
        <v>209</v>
      </c>
      <c r="U49" s="43">
        <f t="shared" si="2"/>
        <v>87780</v>
      </c>
      <c r="V49" s="82" t="s">
        <v>1036</v>
      </c>
      <c r="W49" s="21" t="s">
        <v>1023</v>
      </c>
      <c r="X49" s="21" t="s">
        <v>1024</v>
      </c>
      <c r="Y49" s="82" t="s">
        <v>1030</v>
      </c>
      <c r="Z49" s="54" t="s">
        <v>426</v>
      </c>
      <c r="AA49" s="54" t="s">
        <v>327</v>
      </c>
      <c r="AB49" s="17" t="str">
        <f t="shared" si="3"/>
        <v>020103</v>
      </c>
      <c r="AC49" s="54" t="s">
        <v>256</v>
      </c>
      <c r="AD49" s="54" t="s">
        <v>999</v>
      </c>
    </row>
    <row r="50" spans="1:30" s="42" customFormat="1" ht="33" customHeight="1" x14ac:dyDescent="0.3">
      <c r="A50" s="48">
        <v>47</v>
      </c>
      <c r="B50" s="48" t="s">
        <v>211</v>
      </c>
      <c r="C50" s="21" t="s">
        <v>223</v>
      </c>
      <c r="D50" s="21" t="s">
        <v>437</v>
      </c>
      <c r="E50" s="21" t="s">
        <v>208</v>
      </c>
      <c r="F50" s="20" t="s">
        <v>1396</v>
      </c>
      <c r="G50" s="21" t="s">
        <v>898</v>
      </c>
      <c r="H50" s="21"/>
      <c r="I50" s="54" t="s">
        <v>1014</v>
      </c>
      <c r="J50" s="21" t="s">
        <v>1046</v>
      </c>
      <c r="K50" s="72" t="s">
        <v>1049</v>
      </c>
      <c r="L50" s="49" t="s">
        <v>621</v>
      </c>
      <c r="M50" s="54" t="s">
        <v>191</v>
      </c>
      <c r="N50" s="17">
        <f>VLOOKUP(AB50,'조정계수 2025.02.01'!A:C,3,0)</f>
        <v>0.7</v>
      </c>
      <c r="O50" s="50">
        <v>11</v>
      </c>
      <c r="P50" s="50">
        <v>1</v>
      </c>
      <c r="Q50" s="50">
        <v>12</v>
      </c>
      <c r="R50" s="51">
        <v>60</v>
      </c>
      <c r="S50" s="51" t="s">
        <v>734</v>
      </c>
      <c r="T50" s="54" t="s">
        <v>209</v>
      </c>
      <c r="U50" s="43">
        <f t="shared" si="2"/>
        <v>50160</v>
      </c>
      <c r="V50" s="82" t="s">
        <v>1037</v>
      </c>
      <c r="W50" s="21" t="s">
        <v>1026</v>
      </c>
      <c r="X50" s="21" t="s">
        <v>1025</v>
      </c>
      <c r="Y50" s="82" t="s">
        <v>1031</v>
      </c>
      <c r="Z50" s="54" t="s">
        <v>426</v>
      </c>
      <c r="AA50" s="54" t="s">
        <v>258</v>
      </c>
      <c r="AB50" s="17" t="str">
        <f t="shared" si="3"/>
        <v>020101</v>
      </c>
      <c r="AC50" s="54" t="s">
        <v>326</v>
      </c>
      <c r="AD50" s="54" t="s">
        <v>999</v>
      </c>
    </row>
    <row r="51" spans="1:30" s="42" customFormat="1" ht="33" customHeight="1" x14ac:dyDescent="0.3">
      <c r="A51" s="48">
        <v>48</v>
      </c>
      <c r="B51" s="48"/>
      <c r="C51" s="21"/>
      <c r="D51" s="21"/>
      <c r="E51" s="21"/>
      <c r="F51" s="20" t="str">
        <f t="shared" ref="F51:F82" si="4">IF(MID(I51,16,2)="J1","일반직무유사",IF(MID(I51,16,2)="R0","직무법정",IF(MID(I51,16,2)="A4","NCS과정",IF(MID(I51,16,2)="F0","외국어과정","일반직무"))))</f>
        <v>일반직무</v>
      </c>
      <c r="G51" s="20" t="s">
        <v>665</v>
      </c>
      <c r="H51" s="67" t="s">
        <v>215</v>
      </c>
      <c r="I51" s="54" t="s">
        <v>671</v>
      </c>
      <c r="J51" s="21" t="s">
        <v>899</v>
      </c>
      <c r="K51" s="72" t="s">
        <v>1047</v>
      </c>
      <c r="L51" s="49" t="s">
        <v>621</v>
      </c>
      <c r="M51" s="54" t="s">
        <v>206</v>
      </c>
      <c r="N51" s="17">
        <v>1</v>
      </c>
      <c r="O51" s="50">
        <v>20</v>
      </c>
      <c r="P51" s="50">
        <v>1</v>
      </c>
      <c r="Q51" s="54">
        <v>21</v>
      </c>
      <c r="R51" s="51">
        <v>40</v>
      </c>
      <c r="S51" s="51" t="s">
        <v>575</v>
      </c>
      <c r="T51" s="54" t="s">
        <v>209</v>
      </c>
      <c r="U51" s="43">
        <f t="shared" ref="U51:U82" si="5">IF(M51="A",6160,IF(M51="B",4180,IF(M51="C",2970,0)))*Q51</f>
        <v>129360</v>
      </c>
      <c r="V51" s="84" t="s">
        <v>1038</v>
      </c>
      <c r="W51" s="24" t="s">
        <v>863</v>
      </c>
      <c r="X51" s="24" t="s">
        <v>862</v>
      </c>
      <c r="Y51" s="24" t="s">
        <v>866</v>
      </c>
      <c r="Z51" s="54" t="s">
        <v>426</v>
      </c>
      <c r="AA51" s="54" t="s">
        <v>258</v>
      </c>
      <c r="AB51" s="17" t="str">
        <f t="shared" ref="AB51:AB82" si="6">LEFT(AA51,6)</f>
        <v>020101</v>
      </c>
      <c r="AC51" s="54" t="s">
        <v>667</v>
      </c>
      <c r="AD51" s="54" t="s">
        <v>670</v>
      </c>
    </row>
    <row r="52" spans="1:30" s="42" customFormat="1" ht="33" customHeight="1" x14ac:dyDescent="0.3">
      <c r="A52" s="48">
        <v>49</v>
      </c>
      <c r="B52" s="48"/>
      <c r="C52" s="21"/>
      <c r="D52" s="21"/>
      <c r="E52" s="21"/>
      <c r="F52" s="20" t="str">
        <f t="shared" si="4"/>
        <v>일반직무</v>
      </c>
      <c r="G52" s="20" t="s">
        <v>665</v>
      </c>
      <c r="H52" s="67" t="s">
        <v>215</v>
      </c>
      <c r="I52" s="54" t="s">
        <v>675</v>
      </c>
      <c r="J52" s="21" t="s">
        <v>900</v>
      </c>
      <c r="K52" s="72" t="s">
        <v>944</v>
      </c>
      <c r="L52" s="49" t="s">
        <v>621</v>
      </c>
      <c r="M52" s="54" t="s">
        <v>206</v>
      </c>
      <c r="N52" s="17">
        <v>1</v>
      </c>
      <c r="O52" s="50">
        <v>19</v>
      </c>
      <c r="P52" s="50">
        <v>1</v>
      </c>
      <c r="Q52" s="54">
        <v>20</v>
      </c>
      <c r="R52" s="51">
        <v>40</v>
      </c>
      <c r="S52" s="51" t="s">
        <v>575</v>
      </c>
      <c r="T52" s="54" t="s">
        <v>209</v>
      </c>
      <c r="U52" s="43">
        <f t="shared" si="5"/>
        <v>123200</v>
      </c>
      <c r="V52" s="84" t="s">
        <v>1039</v>
      </c>
      <c r="W52" s="24" t="s">
        <v>865</v>
      </c>
      <c r="X52" s="24" t="s">
        <v>864</v>
      </c>
      <c r="Y52" s="24" t="s">
        <v>867</v>
      </c>
      <c r="Z52" s="54" t="s">
        <v>426</v>
      </c>
      <c r="AA52" s="54" t="s">
        <v>258</v>
      </c>
      <c r="AB52" s="17" t="str">
        <f t="shared" si="6"/>
        <v>020101</v>
      </c>
      <c r="AC52" s="54" t="s">
        <v>673</v>
      </c>
      <c r="AD52" s="54" t="s">
        <v>670</v>
      </c>
    </row>
    <row r="53" spans="1:30" s="42" customFormat="1" ht="33" customHeight="1" x14ac:dyDescent="0.3">
      <c r="A53" s="48">
        <v>50</v>
      </c>
      <c r="B53" s="48"/>
      <c r="C53" s="77" t="s">
        <v>789</v>
      </c>
      <c r="D53" s="77" t="s">
        <v>850</v>
      </c>
      <c r="E53" s="77" t="s">
        <v>851</v>
      </c>
      <c r="F53" s="20" t="str">
        <f t="shared" si="4"/>
        <v>일반직무</v>
      </c>
      <c r="G53" s="20" t="s">
        <v>665</v>
      </c>
      <c r="H53" s="21"/>
      <c r="I53" s="54" t="s">
        <v>677</v>
      </c>
      <c r="J53" s="21" t="s">
        <v>901</v>
      </c>
      <c r="K53" s="72" t="s">
        <v>945</v>
      </c>
      <c r="L53" s="49" t="s">
        <v>621</v>
      </c>
      <c r="M53" s="54" t="s">
        <v>197</v>
      </c>
      <c r="N53" s="17">
        <f>VLOOKUP(AB53,'조정계수 2025.02.01'!A:C,3,0)</f>
        <v>0.7</v>
      </c>
      <c r="O53" s="50">
        <v>20</v>
      </c>
      <c r="P53" s="50">
        <v>1</v>
      </c>
      <c r="Q53" s="54">
        <v>21</v>
      </c>
      <c r="R53" s="51">
        <v>40</v>
      </c>
      <c r="S53" s="51" t="s">
        <v>735</v>
      </c>
      <c r="T53" s="54" t="s">
        <v>209</v>
      </c>
      <c r="U53" s="43">
        <f t="shared" si="5"/>
        <v>62370</v>
      </c>
      <c r="V53" s="78" t="s">
        <v>852</v>
      </c>
      <c r="W53" s="78" t="s">
        <v>853</v>
      </c>
      <c r="X53" s="78" t="s">
        <v>854</v>
      </c>
      <c r="Y53" s="78" t="s">
        <v>855</v>
      </c>
      <c r="Z53" s="54" t="s">
        <v>426</v>
      </c>
      <c r="AA53" s="54" t="s">
        <v>231</v>
      </c>
      <c r="AB53" s="17" t="str">
        <f t="shared" si="6"/>
        <v>200101</v>
      </c>
      <c r="AC53" s="54" t="s">
        <v>256</v>
      </c>
      <c r="AD53" s="54" t="s">
        <v>670</v>
      </c>
    </row>
    <row r="54" spans="1:30" s="42" customFormat="1" ht="33" customHeight="1" x14ac:dyDescent="0.3">
      <c r="A54" s="48">
        <v>51</v>
      </c>
      <c r="B54" s="48"/>
      <c r="C54" s="70" t="s">
        <v>223</v>
      </c>
      <c r="D54" s="70" t="s">
        <v>437</v>
      </c>
      <c r="E54" s="70" t="s">
        <v>776</v>
      </c>
      <c r="F54" s="20" t="str">
        <f t="shared" si="4"/>
        <v>일반직무</v>
      </c>
      <c r="G54" s="20" t="s">
        <v>665</v>
      </c>
      <c r="H54" s="21"/>
      <c r="I54" s="54" t="s">
        <v>678</v>
      </c>
      <c r="J54" s="21" t="s">
        <v>902</v>
      </c>
      <c r="K54" s="72" t="s">
        <v>946</v>
      </c>
      <c r="L54" s="49" t="s">
        <v>621</v>
      </c>
      <c r="M54" s="54" t="s">
        <v>197</v>
      </c>
      <c r="N54" s="17">
        <v>1</v>
      </c>
      <c r="O54" s="50">
        <v>30</v>
      </c>
      <c r="P54" s="50">
        <v>1</v>
      </c>
      <c r="Q54" s="54">
        <v>31</v>
      </c>
      <c r="R54" s="51">
        <v>40</v>
      </c>
      <c r="S54" s="51" t="s">
        <v>735</v>
      </c>
      <c r="T54" s="54" t="s">
        <v>209</v>
      </c>
      <c r="U54" s="43">
        <f t="shared" si="5"/>
        <v>92070</v>
      </c>
      <c r="V54" s="69" t="s">
        <v>802</v>
      </c>
      <c r="W54" s="69" t="s">
        <v>803</v>
      </c>
      <c r="X54" s="69" t="s">
        <v>804</v>
      </c>
      <c r="Y54" s="69" t="s">
        <v>805</v>
      </c>
      <c r="Z54" s="54" t="s">
        <v>425</v>
      </c>
      <c r="AA54" s="54" t="s">
        <v>260</v>
      </c>
      <c r="AB54" s="17" t="str">
        <f t="shared" si="6"/>
        <v>100302</v>
      </c>
      <c r="AC54" s="54" t="s">
        <v>235</v>
      </c>
      <c r="AD54" s="54" t="s">
        <v>670</v>
      </c>
    </row>
    <row r="55" spans="1:30" s="42" customFormat="1" ht="33" customHeight="1" x14ac:dyDescent="0.3">
      <c r="A55" s="48">
        <v>52</v>
      </c>
      <c r="B55" s="48"/>
      <c r="C55" s="70" t="s">
        <v>223</v>
      </c>
      <c r="D55" s="70" t="s">
        <v>437</v>
      </c>
      <c r="E55" s="70" t="s">
        <v>776</v>
      </c>
      <c r="F55" s="20" t="str">
        <f t="shared" si="4"/>
        <v>일반직무</v>
      </c>
      <c r="G55" s="20" t="s">
        <v>665</v>
      </c>
      <c r="H55" s="21"/>
      <c r="I55" s="54" t="s">
        <v>680</v>
      </c>
      <c r="J55" s="21" t="s">
        <v>903</v>
      </c>
      <c r="K55" s="72" t="s">
        <v>950</v>
      </c>
      <c r="L55" s="49" t="s">
        <v>621</v>
      </c>
      <c r="M55" s="54" t="s">
        <v>197</v>
      </c>
      <c r="N55" s="17">
        <v>1</v>
      </c>
      <c r="O55" s="50">
        <v>30</v>
      </c>
      <c r="P55" s="50">
        <v>1</v>
      </c>
      <c r="Q55" s="54">
        <v>31</v>
      </c>
      <c r="R55" s="51">
        <v>40</v>
      </c>
      <c r="S55" s="51" t="s">
        <v>735</v>
      </c>
      <c r="T55" s="54" t="s">
        <v>209</v>
      </c>
      <c r="U55" s="43">
        <f t="shared" si="5"/>
        <v>92070</v>
      </c>
      <c r="V55" s="69" t="s">
        <v>806</v>
      </c>
      <c r="W55" s="69" t="s">
        <v>807</v>
      </c>
      <c r="X55" s="69" t="s">
        <v>808</v>
      </c>
      <c r="Y55" s="69" t="s">
        <v>809</v>
      </c>
      <c r="Z55" s="54" t="s">
        <v>425</v>
      </c>
      <c r="AA55" s="54" t="s">
        <v>253</v>
      </c>
      <c r="AB55" s="17" t="str">
        <f t="shared" si="6"/>
        <v>100302</v>
      </c>
      <c r="AC55" s="54" t="s">
        <v>285</v>
      </c>
      <c r="AD55" s="54" t="s">
        <v>670</v>
      </c>
    </row>
    <row r="56" spans="1:30" s="42" customFormat="1" ht="33" customHeight="1" x14ac:dyDescent="0.3">
      <c r="A56" s="48">
        <v>53</v>
      </c>
      <c r="B56" s="48"/>
      <c r="C56" s="70" t="s">
        <v>223</v>
      </c>
      <c r="D56" s="70" t="s">
        <v>810</v>
      </c>
      <c r="E56" s="70" t="s">
        <v>811</v>
      </c>
      <c r="F56" s="20" t="str">
        <f t="shared" si="4"/>
        <v>일반직무</v>
      </c>
      <c r="G56" s="20" t="s">
        <v>665</v>
      </c>
      <c r="H56" s="21"/>
      <c r="I56" s="54" t="s">
        <v>682</v>
      </c>
      <c r="J56" s="21" t="s">
        <v>904</v>
      </c>
      <c r="K56" s="72" t="s">
        <v>951</v>
      </c>
      <c r="L56" s="49" t="s">
        <v>621</v>
      </c>
      <c r="M56" s="54" t="s">
        <v>197</v>
      </c>
      <c r="N56" s="17">
        <f>VLOOKUP(AB56,'조정계수 2025.02.01'!A:C,3,0)</f>
        <v>0.8</v>
      </c>
      <c r="O56" s="50">
        <v>30</v>
      </c>
      <c r="P56" s="50">
        <v>1</v>
      </c>
      <c r="Q56" s="54">
        <v>31</v>
      </c>
      <c r="R56" s="51">
        <v>40</v>
      </c>
      <c r="S56" s="51" t="s">
        <v>735</v>
      </c>
      <c r="T56" s="54" t="s">
        <v>209</v>
      </c>
      <c r="U56" s="43">
        <f t="shared" si="5"/>
        <v>92070</v>
      </c>
      <c r="V56" s="69" t="s">
        <v>812</v>
      </c>
      <c r="W56" s="69" t="s">
        <v>813</v>
      </c>
      <c r="X56" s="69" t="s">
        <v>814</v>
      </c>
      <c r="Y56" s="69" t="s">
        <v>815</v>
      </c>
      <c r="Z56" s="54" t="s">
        <v>426</v>
      </c>
      <c r="AA56" s="54" t="s">
        <v>334</v>
      </c>
      <c r="AB56" s="17" t="str">
        <f t="shared" si="6"/>
        <v>200106</v>
      </c>
      <c r="AC56" s="54" t="s">
        <v>250</v>
      </c>
      <c r="AD56" s="54" t="s">
        <v>670</v>
      </c>
    </row>
    <row r="57" spans="1:30" s="42" customFormat="1" ht="33" customHeight="1" x14ac:dyDescent="0.3">
      <c r="A57" s="48">
        <v>54</v>
      </c>
      <c r="B57" s="48"/>
      <c r="C57" s="70" t="s">
        <v>208</v>
      </c>
      <c r="D57" s="70" t="s">
        <v>418</v>
      </c>
      <c r="E57" s="70" t="s">
        <v>202</v>
      </c>
      <c r="F57" s="20" t="str">
        <f t="shared" si="4"/>
        <v>일반직무</v>
      </c>
      <c r="G57" s="20" t="s">
        <v>665</v>
      </c>
      <c r="H57" s="21"/>
      <c r="I57" s="54" t="s">
        <v>684</v>
      </c>
      <c r="J57" s="21" t="s">
        <v>947</v>
      </c>
      <c r="K57" s="72" t="s">
        <v>952</v>
      </c>
      <c r="L57" s="49" t="s">
        <v>621</v>
      </c>
      <c r="M57" s="54" t="s">
        <v>197</v>
      </c>
      <c r="N57" s="17">
        <f>VLOOKUP(AB57,'조정계수 2025.02.01'!A:C,3,0)</f>
        <v>0.8</v>
      </c>
      <c r="O57" s="50">
        <v>30</v>
      </c>
      <c r="P57" s="50">
        <v>1</v>
      </c>
      <c r="Q57" s="54">
        <v>31</v>
      </c>
      <c r="R57" s="51">
        <v>40</v>
      </c>
      <c r="S57" s="51" t="s">
        <v>735</v>
      </c>
      <c r="T57" s="54" t="s">
        <v>209</v>
      </c>
      <c r="U57" s="43">
        <f t="shared" si="5"/>
        <v>92070</v>
      </c>
      <c r="V57" s="69" t="s">
        <v>816</v>
      </c>
      <c r="W57" s="69" t="s">
        <v>817</v>
      </c>
      <c r="X57" s="69" t="s">
        <v>818</v>
      </c>
      <c r="Y57" s="69" t="s">
        <v>819</v>
      </c>
      <c r="Z57" s="54" t="s">
        <v>425</v>
      </c>
      <c r="AA57" s="54" t="s">
        <v>332</v>
      </c>
      <c r="AB57" s="17" t="str">
        <f t="shared" si="6"/>
        <v>200107</v>
      </c>
      <c r="AC57" s="54" t="s">
        <v>259</v>
      </c>
      <c r="AD57" s="54" t="s">
        <v>670</v>
      </c>
    </row>
    <row r="58" spans="1:30" s="42" customFormat="1" ht="33" customHeight="1" x14ac:dyDescent="0.3">
      <c r="A58" s="48">
        <v>55</v>
      </c>
      <c r="B58" s="48"/>
      <c r="C58" s="70" t="s">
        <v>223</v>
      </c>
      <c r="D58" s="70" t="s">
        <v>437</v>
      </c>
      <c r="E58" s="70" t="s">
        <v>824</v>
      </c>
      <c r="F58" s="20" t="str">
        <f t="shared" si="4"/>
        <v>일반직무</v>
      </c>
      <c r="G58" s="20" t="s">
        <v>665</v>
      </c>
      <c r="H58" s="21"/>
      <c r="I58" s="54" t="s">
        <v>685</v>
      </c>
      <c r="J58" s="21" t="s">
        <v>905</v>
      </c>
      <c r="K58" s="72" t="s">
        <v>953</v>
      </c>
      <c r="L58" s="49" t="s">
        <v>621</v>
      </c>
      <c r="M58" s="54" t="s">
        <v>197</v>
      </c>
      <c r="N58" s="17">
        <v>1</v>
      </c>
      <c r="O58" s="50">
        <v>20</v>
      </c>
      <c r="P58" s="50">
        <v>1</v>
      </c>
      <c r="Q58" s="54">
        <v>21</v>
      </c>
      <c r="R58" s="51">
        <v>40</v>
      </c>
      <c r="S58" s="51" t="s">
        <v>735</v>
      </c>
      <c r="T58" s="54" t="s">
        <v>209</v>
      </c>
      <c r="U58" s="43">
        <f t="shared" si="5"/>
        <v>62370</v>
      </c>
      <c r="V58" s="69" t="s">
        <v>825</v>
      </c>
      <c r="W58" s="69" t="s">
        <v>826</v>
      </c>
      <c r="X58" s="69" t="s">
        <v>827</v>
      </c>
      <c r="Y58" s="69" t="s">
        <v>828</v>
      </c>
      <c r="Z58" s="54" t="s">
        <v>425</v>
      </c>
      <c r="AA58" s="54" t="s">
        <v>260</v>
      </c>
      <c r="AB58" s="17" t="str">
        <f t="shared" si="6"/>
        <v>100302</v>
      </c>
      <c r="AC58" s="54" t="s">
        <v>360</v>
      </c>
      <c r="AD58" s="54" t="s">
        <v>670</v>
      </c>
    </row>
    <row r="59" spans="1:30" s="42" customFormat="1" ht="33" customHeight="1" x14ac:dyDescent="0.3">
      <c r="A59" s="48">
        <v>56</v>
      </c>
      <c r="B59" s="48"/>
      <c r="C59" s="70" t="s">
        <v>223</v>
      </c>
      <c r="D59" s="70" t="s">
        <v>810</v>
      </c>
      <c r="E59" s="70" t="s">
        <v>488</v>
      </c>
      <c r="F59" s="20" t="str">
        <f t="shared" si="4"/>
        <v>일반직무</v>
      </c>
      <c r="G59" s="20" t="s">
        <v>665</v>
      </c>
      <c r="H59" s="21"/>
      <c r="I59" s="54" t="s">
        <v>687</v>
      </c>
      <c r="J59" s="21" t="s">
        <v>906</v>
      </c>
      <c r="K59" s="72" t="s">
        <v>954</v>
      </c>
      <c r="L59" s="49" t="s">
        <v>621</v>
      </c>
      <c r="M59" s="54" t="s">
        <v>197</v>
      </c>
      <c r="N59" s="17">
        <f>VLOOKUP(AB59,'조정계수 2025.02.01'!A:C,3,0)</f>
        <v>0.8</v>
      </c>
      <c r="O59" s="50">
        <v>20</v>
      </c>
      <c r="P59" s="50">
        <v>0</v>
      </c>
      <c r="Q59" s="54">
        <v>20</v>
      </c>
      <c r="R59" s="51">
        <v>40</v>
      </c>
      <c r="S59" s="51" t="s">
        <v>735</v>
      </c>
      <c r="T59" s="54" t="s">
        <v>209</v>
      </c>
      <c r="U59" s="43">
        <f t="shared" si="5"/>
        <v>59400</v>
      </c>
      <c r="V59" s="69" t="s">
        <v>820</v>
      </c>
      <c r="W59" s="69" t="s">
        <v>821</v>
      </c>
      <c r="X59" s="69" t="s">
        <v>822</v>
      </c>
      <c r="Y59" s="69" t="s">
        <v>823</v>
      </c>
      <c r="Z59" s="54" t="s">
        <v>426</v>
      </c>
      <c r="AA59" s="54" t="s">
        <v>332</v>
      </c>
      <c r="AB59" s="17" t="str">
        <f t="shared" si="6"/>
        <v>200107</v>
      </c>
      <c r="AC59" s="54" t="s">
        <v>523</v>
      </c>
      <c r="AD59" s="54" t="s">
        <v>670</v>
      </c>
    </row>
    <row r="60" spans="1:30" s="42" customFormat="1" ht="33" customHeight="1" x14ac:dyDescent="0.3">
      <c r="A60" s="48">
        <v>58</v>
      </c>
      <c r="B60" s="48"/>
      <c r="C60" s="70" t="s">
        <v>223</v>
      </c>
      <c r="D60" s="70" t="s">
        <v>437</v>
      </c>
      <c r="E60" s="70" t="s">
        <v>767</v>
      </c>
      <c r="F60" s="20" t="str">
        <f t="shared" si="4"/>
        <v>일반직무</v>
      </c>
      <c r="G60" s="20" t="s">
        <v>665</v>
      </c>
      <c r="H60" s="21"/>
      <c r="I60" s="54" t="s">
        <v>693</v>
      </c>
      <c r="J60" s="21" t="s">
        <v>907</v>
      </c>
      <c r="K60" s="72" t="s">
        <v>955</v>
      </c>
      <c r="L60" s="49" t="s">
        <v>621</v>
      </c>
      <c r="M60" s="54" t="s">
        <v>197</v>
      </c>
      <c r="N60" s="17">
        <f>VLOOKUP(AB60,'조정계수 2025.02.01'!A:C,3,0)</f>
        <v>0.8</v>
      </c>
      <c r="O60" s="50">
        <v>12</v>
      </c>
      <c r="P60" s="50">
        <v>1</v>
      </c>
      <c r="Q60" s="54">
        <v>13</v>
      </c>
      <c r="R60" s="51">
        <v>40</v>
      </c>
      <c r="S60" s="51" t="s">
        <v>735</v>
      </c>
      <c r="T60" s="54" t="s">
        <v>209</v>
      </c>
      <c r="U60" s="43">
        <f t="shared" si="5"/>
        <v>38610</v>
      </c>
      <c r="V60" s="69" t="s">
        <v>772</v>
      </c>
      <c r="W60" s="69" t="s">
        <v>773</v>
      </c>
      <c r="X60" s="69" t="s">
        <v>774</v>
      </c>
      <c r="Y60" s="69" t="s">
        <v>775</v>
      </c>
      <c r="Z60" s="54" t="s">
        <v>426</v>
      </c>
      <c r="AA60" s="54" t="s">
        <v>241</v>
      </c>
      <c r="AB60" s="17" t="str">
        <f t="shared" si="6"/>
        <v>020302</v>
      </c>
      <c r="AC60" s="54" t="s">
        <v>368</v>
      </c>
      <c r="AD60" s="54" t="s">
        <v>670</v>
      </c>
    </row>
    <row r="61" spans="1:30" s="42" customFormat="1" ht="33" customHeight="1" x14ac:dyDescent="0.3">
      <c r="A61" s="48">
        <v>59</v>
      </c>
      <c r="B61" s="48"/>
      <c r="C61" s="70" t="s">
        <v>223</v>
      </c>
      <c r="D61" s="70" t="s">
        <v>437</v>
      </c>
      <c r="E61" s="70" t="s">
        <v>767</v>
      </c>
      <c r="F61" s="20" t="str">
        <f t="shared" si="4"/>
        <v>일반직무</v>
      </c>
      <c r="G61" s="20" t="s">
        <v>665</v>
      </c>
      <c r="H61" s="21"/>
      <c r="I61" s="54" t="s">
        <v>694</v>
      </c>
      <c r="J61" s="21" t="s">
        <v>908</v>
      </c>
      <c r="K61" s="72" t="s">
        <v>956</v>
      </c>
      <c r="L61" s="49" t="s">
        <v>621</v>
      </c>
      <c r="M61" s="54" t="s">
        <v>197</v>
      </c>
      <c r="N61" s="17">
        <f>VLOOKUP(AB61,'조정계수 2025.02.01'!A:C,3,0)</f>
        <v>0.8</v>
      </c>
      <c r="O61" s="50">
        <v>20</v>
      </c>
      <c r="P61" s="50">
        <v>1</v>
      </c>
      <c r="Q61" s="54">
        <v>21</v>
      </c>
      <c r="R61" s="51">
        <v>40</v>
      </c>
      <c r="S61" s="51" t="s">
        <v>735</v>
      </c>
      <c r="T61" s="54" t="s">
        <v>209</v>
      </c>
      <c r="U61" s="43">
        <f t="shared" si="5"/>
        <v>62370</v>
      </c>
      <c r="V61" s="69" t="s">
        <v>768</v>
      </c>
      <c r="W61" s="69" t="s">
        <v>769</v>
      </c>
      <c r="X61" s="69" t="s">
        <v>770</v>
      </c>
      <c r="Y61" s="69" t="s">
        <v>771</v>
      </c>
      <c r="Z61" s="54" t="s">
        <v>426</v>
      </c>
      <c r="AA61" s="54" t="s">
        <v>241</v>
      </c>
      <c r="AB61" s="17" t="str">
        <f t="shared" si="6"/>
        <v>020302</v>
      </c>
      <c r="AC61" s="54" t="s">
        <v>368</v>
      </c>
      <c r="AD61" s="54" t="s">
        <v>670</v>
      </c>
    </row>
    <row r="62" spans="1:30" s="42" customFormat="1" ht="33" customHeight="1" x14ac:dyDescent="0.3">
      <c r="A62" s="48">
        <v>60</v>
      </c>
      <c r="B62" s="48"/>
      <c r="C62" s="70" t="s">
        <v>208</v>
      </c>
      <c r="D62" s="70" t="s">
        <v>418</v>
      </c>
      <c r="E62" s="70" t="s">
        <v>202</v>
      </c>
      <c r="F62" s="20" t="str">
        <f t="shared" si="4"/>
        <v>일반직무</v>
      </c>
      <c r="G62" s="20" t="s">
        <v>665</v>
      </c>
      <c r="H62" s="21"/>
      <c r="I62" s="54" t="s">
        <v>697</v>
      </c>
      <c r="J62" s="21" t="s">
        <v>909</v>
      </c>
      <c r="K62" s="72" t="s">
        <v>957</v>
      </c>
      <c r="L62" s="49" t="s">
        <v>621</v>
      </c>
      <c r="M62" s="54" t="s">
        <v>197</v>
      </c>
      <c r="N62" s="17">
        <f>VLOOKUP(AB62,'조정계수 2025.02.01'!A:C,3,0)</f>
        <v>0.7</v>
      </c>
      <c r="O62" s="50">
        <v>16</v>
      </c>
      <c r="P62" s="50">
        <v>0</v>
      </c>
      <c r="Q62" s="54">
        <v>16</v>
      </c>
      <c r="R62" s="51">
        <v>40</v>
      </c>
      <c r="S62" s="51" t="s">
        <v>735</v>
      </c>
      <c r="T62" s="54" t="s">
        <v>209</v>
      </c>
      <c r="U62" s="43">
        <f t="shared" si="5"/>
        <v>47520</v>
      </c>
      <c r="V62" s="69" t="s">
        <v>763</v>
      </c>
      <c r="W62" s="69" t="s">
        <v>764</v>
      </c>
      <c r="X62" s="69" t="s">
        <v>765</v>
      </c>
      <c r="Y62" s="69" t="s">
        <v>766</v>
      </c>
      <c r="Z62" s="54" t="s">
        <v>426</v>
      </c>
      <c r="AA62" s="54" t="s">
        <v>346</v>
      </c>
      <c r="AB62" s="17" t="str">
        <f t="shared" si="6"/>
        <v>200101</v>
      </c>
      <c r="AC62" s="54" t="s">
        <v>256</v>
      </c>
      <c r="AD62" s="54" t="s">
        <v>670</v>
      </c>
    </row>
    <row r="63" spans="1:30" s="42" customFormat="1" ht="33" customHeight="1" x14ac:dyDescent="0.3">
      <c r="A63" s="48">
        <v>61</v>
      </c>
      <c r="B63" s="48"/>
      <c r="C63" s="70" t="s">
        <v>208</v>
      </c>
      <c r="D63" s="70" t="s">
        <v>418</v>
      </c>
      <c r="E63" s="70" t="s">
        <v>758</v>
      </c>
      <c r="F63" s="20" t="str">
        <f t="shared" si="4"/>
        <v>일반직무</v>
      </c>
      <c r="G63" s="20" t="s">
        <v>665</v>
      </c>
      <c r="H63" s="21"/>
      <c r="I63" s="54" t="s">
        <v>699</v>
      </c>
      <c r="J63" s="21" t="s">
        <v>910</v>
      </c>
      <c r="K63" s="72" t="s">
        <v>958</v>
      </c>
      <c r="L63" s="49" t="s">
        <v>621</v>
      </c>
      <c r="M63" s="54" t="s">
        <v>197</v>
      </c>
      <c r="N63" s="17">
        <f>VLOOKUP(AB63,'조정계수 2025.02.01'!A:C,3,0)</f>
        <v>0.7</v>
      </c>
      <c r="O63" s="50">
        <v>33</v>
      </c>
      <c r="P63" s="50">
        <v>1</v>
      </c>
      <c r="Q63" s="54">
        <v>34</v>
      </c>
      <c r="R63" s="51">
        <v>40</v>
      </c>
      <c r="S63" s="51" t="s">
        <v>735</v>
      </c>
      <c r="T63" s="54" t="s">
        <v>209</v>
      </c>
      <c r="U63" s="43">
        <f t="shared" si="5"/>
        <v>100980</v>
      </c>
      <c r="V63" s="69" t="s">
        <v>759</v>
      </c>
      <c r="W63" s="69" t="s">
        <v>760</v>
      </c>
      <c r="X63" s="69" t="s">
        <v>761</v>
      </c>
      <c r="Y63" s="69" t="s">
        <v>762</v>
      </c>
      <c r="Z63" s="54" t="s">
        <v>426</v>
      </c>
      <c r="AA63" s="54" t="s">
        <v>328</v>
      </c>
      <c r="AB63" s="17" t="str">
        <f t="shared" si="6"/>
        <v>200101</v>
      </c>
      <c r="AC63" s="54" t="s">
        <v>256</v>
      </c>
      <c r="AD63" s="54" t="s">
        <v>670</v>
      </c>
    </row>
    <row r="64" spans="1:30" s="42" customFormat="1" ht="33" customHeight="1" x14ac:dyDescent="0.3">
      <c r="A64" s="48">
        <v>62</v>
      </c>
      <c r="B64" s="48"/>
      <c r="C64" s="70" t="s">
        <v>223</v>
      </c>
      <c r="D64" s="70" t="s">
        <v>437</v>
      </c>
      <c r="E64" s="70" t="s">
        <v>184</v>
      </c>
      <c r="F64" s="20" t="str">
        <f t="shared" si="4"/>
        <v>일반직무</v>
      </c>
      <c r="G64" s="20" t="s">
        <v>665</v>
      </c>
      <c r="H64" s="21"/>
      <c r="I64" s="54" t="s">
        <v>701</v>
      </c>
      <c r="J64" s="21" t="s">
        <v>911</v>
      </c>
      <c r="K64" s="72" t="s">
        <v>959</v>
      </c>
      <c r="L64" s="49" t="s">
        <v>621</v>
      </c>
      <c r="M64" s="54" t="s">
        <v>197</v>
      </c>
      <c r="N64" s="17">
        <f>VLOOKUP(AB64,'조정계수 2025.02.01'!A:C,3,0)</f>
        <v>0.7</v>
      </c>
      <c r="O64" s="50">
        <v>20</v>
      </c>
      <c r="P64" s="50">
        <v>1</v>
      </c>
      <c r="Q64" s="54">
        <v>21</v>
      </c>
      <c r="R64" s="51">
        <v>40</v>
      </c>
      <c r="S64" s="51" t="s">
        <v>735</v>
      </c>
      <c r="T64" s="54" t="s">
        <v>209</v>
      </c>
      <c r="U64" s="43">
        <f t="shared" si="5"/>
        <v>62370</v>
      </c>
      <c r="V64" s="69" t="s">
        <v>754</v>
      </c>
      <c r="W64" s="69" t="s">
        <v>755</v>
      </c>
      <c r="X64" s="69" t="s">
        <v>756</v>
      </c>
      <c r="Y64" s="69" t="s">
        <v>757</v>
      </c>
      <c r="Z64" s="54" t="s">
        <v>426</v>
      </c>
      <c r="AA64" s="54" t="s">
        <v>327</v>
      </c>
      <c r="AB64" s="17" t="str">
        <f t="shared" si="6"/>
        <v>020103</v>
      </c>
      <c r="AC64" s="54" t="s">
        <v>256</v>
      </c>
      <c r="AD64" s="54" t="s">
        <v>670</v>
      </c>
    </row>
    <row r="65" spans="1:33" s="42" customFormat="1" ht="33" customHeight="1" x14ac:dyDescent="0.3">
      <c r="A65" s="48">
        <v>63</v>
      </c>
      <c r="B65" s="48"/>
      <c r="C65" s="70" t="s">
        <v>223</v>
      </c>
      <c r="D65" s="70" t="s">
        <v>441</v>
      </c>
      <c r="E65" s="70" t="s">
        <v>749</v>
      </c>
      <c r="F65" s="20" t="str">
        <f t="shared" si="4"/>
        <v>일반직무</v>
      </c>
      <c r="G65" s="20" t="s">
        <v>665</v>
      </c>
      <c r="H65" s="21"/>
      <c r="I65" s="54" t="s">
        <v>702</v>
      </c>
      <c r="J65" s="21" t="s">
        <v>912</v>
      </c>
      <c r="K65" s="72" t="s">
        <v>960</v>
      </c>
      <c r="L65" s="49" t="s">
        <v>621</v>
      </c>
      <c r="M65" s="54" t="s">
        <v>197</v>
      </c>
      <c r="N65" s="17">
        <v>1</v>
      </c>
      <c r="O65" s="50">
        <v>16</v>
      </c>
      <c r="P65" s="50">
        <v>1</v>
      </c>
      <c r="Q65" s="54">
        <v>17</v>
      </c>
      <c r="R65" s="51">
        <v>40</v>
      </c>
      <c r="S65" s="51" t="s">
        <v>735</v>
      </c>
      <c r="T65" s="54" t="s">
        <v>209</v>
      </c>
      <c r="U65" s="43">
        <f t="shared" si="5"/>
        <v>50490</v>
      </c>
      <c r="V65" s="69" t="s">
        <v>750</v>
      </c>
      <c r="W65" s="69" t="s">
        <v>751</v>
      </c>
      <c r="X65" s="69" t="s">
        <v>752</v>
      </c>
      <c r="Y65" s="69" t="s">
        <v>753</v>
      </c>
      <c r="Z65" s="54" t="s">
        <v>426</v>
      </c>
      <c r="AA65" s="54" t="s">
        <v>238</v>
      </c>
      <c r="AB65" s="17" t="str">
        <f t="shared" si="6"/>
        <v>030101</v>
      </c>
      <c r="AC65" s="54" t="s">
        <v>365</v>
      </c>
      <c r="AD65" s="54" t="s">
        <v>670</v>
      </c>
    </row>
    <row r="66" spans="1:33" s="42" customFormat="1" ht="33" customHeight="1" x14ac:dyDescent="0.3">
      <c r="A66" s="48">
        <v>64</v>
      </c>
      <c r="B66" s="48"/>
      <c r="C66" s="70" t="s">
        <v>223</v>
      </c>
      <c r="D66" s="70" t="s">
        <v>441</v>
      </c>
      <c r="E66" s="70" t="s">
        <v>435</v>
      </c>
      <c r="F66" s="20" t="str">
        <f t="shared" si="4"/>
        <v>일반직무</v>
      </c>
      <c r="G66" s="20" t="s">
        <v>665</v>
      </c>
      <c r="H66" s="21"/>
      <c r="I66" s="54" t="s">
        <v>704</v>
      </c>
      <c r="J66" s="21" t="s">
        <v>913</v>
      </c>
      <c r="K66" s="72" t="s">
        <v>961</v>
      </c>
      <c r="L66" s="49" t="s">
        <v>621</v>
      </c>
      <c r="M66" s="54" t="s">
        <v>197</v>
      </c>
      <c r="N66" s="17">
        <f>VLOOKUP(AB66,'조정계수 2025.02.01'!A:C,3,0)</f>
        <v>0.9</v>
      </c>
      <c r="O66" s="50">
        <v>30</v>
      </c>
      <c r="P66" s="50">
        <v>1</v>
      </c>
      <c r="Q66" s="54">
        <v>31</v>
      </c>
      <c r="R66" s="51">
        <v>40</v>
      </c>
      <c r="S66" s="51" t="s">
        <v>735</v>
      </c>
      <c r="T66" s="54" t="s">
        <v>209</v>
      </c>
      <c r="U66" s="43">
        <f t="shared" si="5"/>
        <v>92070</v>
      </c>
      <c r="V66" s="69" t="s">
        <v>745</v>
      </c>
      <c r="W66" s="69" t="s">
        <v>746</v>
      </c>
      <c r="X66" s="69" t="s">
        <v>747</v>
      </c>
      <c r="Y66" s="69" t="s">
        <v>748</v>
      </c>
      <c r="Z66" s="54" t="s">
        <v>426</v>
      </c>
      <c r="AA66" s="54" t="s">
        <v>240</v>
      </c>
      <c r="AB66" s="17" t="str">
        <f t="shared" si="6"/>
        <v>060102</v>
      </c>
      <c r="AC66" s="54" t="s">
        <v>319</v>
      </c>
      <c r="AD66" s="54" t="s">
        <v>670</v>
      </c>
    </row>
    <row r="67" spans="1:33" s="42" customFormat="1" ht="33" customHeight="1" x14ac:dyDescent="0.3">
      <c r="A67" s="48">
        <v>65</v>
      </c>
      <c r="B67" s="48"/>
      <c r="C67" s="70" t="s">
        <v>223</v>
      </c>
      <c r="D67" s="70" t="s">
        <v>441</v>
      </c>
      <c r="E67" s="70" t="s">
        <v>435</v>
      </c>
      <c r="F67" s="20" t="str">
        <f t="shared" si="4"/>
        <v>일반직무</v>
      </c>
      <c r="G67" s="20" t="s">
        <v>665</v>
      </c>
      <c r="H67" s="21"/>
      <c r="I67" s="54" t="s">
        <v>706</v>
      </c>
      <c r="J67" s="21" t="s">
        <v>914</v>
      </c>
      <c r="K67" s="72" t="s">
        <v>962</v>
      </c>
      <c r="L67" s="49" t="s">
        <v>621</v>
      </c>
      <c r="M67" s="54" t="s">
        <v>197</v>
      </c>
      <c r="N67" s="17">
        <f>VLOOKUP(AB67,'조정계수 2025.02.01'!A:C,3,0)</f>
        <v>0.9</v>
      </c>
      <c r="O67" s="50">
        <v>30</v>
      </c>
      <c r="P67" s="50">
        <v>1</v>
      </c>
      <c r="Q67" s="54">
        <v>31</v>
      </c>
      <c r="R67" s="51">
        <v>40</v>
      </c>
      <c r="S67" s="51" t="s">
        <v>735</v>
      </c>
      <c r="T67" s="54" t="s">
        <v>209</v>
      </c>
      <c r="U67" s="43">
        <f t="shared" si="5"/>
        <v>92070</v>
      </c>
      <c r="V67" s="69" t="s">
        <v>737</v>
      </c>
      <c r="W67" s="69" t="s">
        <v>738</v>
      </c>
      <c r="X67" s="69" t="s">
        <v>739</v>
      </c>
      <c r="Y67" s="69" t="s">
        <v>740</v>
      </c>
      <c r="Z67" s="54" t="s">
        <v>425</v>
      </c>
      <c r="AA67" s="54" t="s">
        <v>236</v>
      </c>
      <c r="AB67" s="17" t="str">
        <f t="shared" si="6"/>
        <v>060102</v>
      </c>
      <c r="AC67" s="54" t="s">
        <v>319</v>
      </c>
      <c r="AD67" s="54" t="s">
        <v>670</v>
      </c>
    </row>
    <row r="68" spans="1:33" s="42" customFormat="1" ht="33" customHeight="1" x14ac:dyDescent="0.3">
      <c r="A68" s="48">
        <v>66</v>
      </c>
      <c r="B68" s="48"/>
      <c r="C68" s="70" t="s">
        <v>223</v>
      </c>
      <c r="D68" s="70" t="s">
        <v>441</v>
      </c>
      <c r="E68" s="70" t="s">
        <v>435</v>
      </c>
      <c r="F68" s="20" t="str">
        <f t="shared" si="4"/>
        <v>일반직무</v>
      </c>
      <c r="G68" s="20" t="s">
        <v>665</v>
      </c>
      <c r="H68" s="21"/>
      <c r="I68" s="54" t="s">
        <v>708</v>
      </c>
      <c r="J68" s="21" t="s">
        <v>915</v>
      </c>
      <c r="K68" s="72" t="s">
        <v>963</v>
      </c>
      <c r="L68" s="49" t="s">
        <v>621</v>
      </c>
      <c r="M68" s="54" t="s">
        <v>197</v>
      </c>
      <c r="N68" s="17">
        <f>VLOOKUP(AB68,'조정계수 2025.02.01'!A:C,3,0)</f>
        <v>0.9</v>
      </c>
      <c r="O68" s="50">
        <v>30</v>
      </c>
      <c r="P68" s="50">
        <v>1</v>
      </c>
      <c r="Q68" s="54">
        <v>31</v>
      </c>
      <c r="R68" s="51">
        <v>40</v>
      </c>
      <c r="S68" s="51" t="s">
        <v>735</v>
      </c>
      <c r="T68" s="54" t="s">
        <v>209</v>
      </c>
      <c r="U68" s="43">
        <f t="shared" si="5"/>
        <v>92070</v>
      </c>
      <c r="V68" s="69" t="s">
        <v>741</v>
      </c>
      <c r="W68" s="69" t="s">
        <v>742</v>
      </c>
      <c r="X68" s="69" t="s">
        <v>743</v>
      </c>
      <c r="Y68" s="69" t="s">
        <v>744</v>
      </c>
      <c r="Z68" s="54" t="s">
        <v>425</v>
      </c>
      <c r="AA68" s="54" t="s">
        <v>236</v>
      </c>
      <c r="AB68" s="17" t="str">
        <f t="shared" si="6"/>
        <v>060102</v>
      </c>
      <c r="AC68" s="54" t="s">
        <v>319</v>
      </c>
      <c r="AD68" s="54" t="s">
        <v>670</v>
      </c>
    </row>
    <row r="69" spans="1:33" s="42" customFormat="1" ht="33" customHeight="1" x14ac:dyDescent="0.2">
      <c r="A69" s="48">
        <v>67</v>
      </c>
      <c r="B69" s="48"/>
      <c r="C69" s="70" t="s">
        <v>223</v>
      </c>
      <c r="D69" s="70" t="s">
        <v>441</v>
      </c>
      <c r="E69" s="70" t="s">
        <v>435</v>
      </c>
      <c r="F69" s="20" t="str">
        <f t="shared" si="4"/>
        <v>일반직무</v>
      </c>
      <c r="G69" s="20" t="s">
        <v>665</v>
      </c>
      <c r="H69" s="21"/>
      <c r="I69" s="54" t="s">
        <v>709</v>
      </c>
      <c r="J69" s="21" t="s">
        <v>916</v>
      </c>
      <c r="K69" s="72" t="s">
        <v>964</v>
      </c>
      <c r="L69" s="49" t="s">
        <v>621</v>
      </c>
      <c r="M69" s="54" t="s">
        <v>197</v>
      </c>
      <c r="N69" s="17">
        <f>VLOOKUP(AB69,'조정계수 2025.02.01'!A:C,3,0)</f>
        <v>0.9</v>
      </c>
      <c r="O69" s="50">
        <v>30</v>
      </c>
      <c r="P69" s="50">
        <v>1</v>
      </c>
      <c r="Q69" s="54">
        <v>31</v>
      </c>
      <c r="R69" s="51">
        <v>40</v>
      </c>
      <c r="S69" s="51" t="s">
        <v>735</v>
      </c>
      <c r="T69" s="54" t="s">
        <v>209</v>
      </c>
      <c r="U69" s="43">
        <f t="shared" si="5"/>
        <v>92070</v>
      </c>
      <c r="V69" s="56" t="s">
        <v>785</v>
      </c>
      <c r="W69" s="56" t="s">
        <v>786</v>
      </c>
      <c r="X69" s="56" t="s">
        <v>787</v>
      </c>
      <c r="Y69" s="56" t="s">
        <v>788</v>
      </c>
      <c r="Z69" s="54" t="s">
        <v>426</v>
      </c>
      <c r="AA69" s="54" t="s">
        <v>240</v>
      </c>
      <c r="AB69" s="17" t="str">
        <f t="shared" si="6"/>
        <v>060102</v>
      </c>
      <c r="AC69" s="54" t="s">
        <v>319</v>
      </c>
      <c r="AD69" s="54" t="s">
        <v>670</v>
      </c>
    </row>
    <row r="70" spans="1:33" s="42" customFormat="1" ht="33" customHeight="1" x14ac:dyDescent="0.2">
      <c r="A70" s="48">
        <v>68</v>
      </c>
      <c r="B70" s="48"/>
      <c r="C70" s="70" t="s">
        <v>789</v>
      </c>
      <c r="D70" s="70" t="s">
        <v>458</v>
      </c>
      <c r="E70" s="70" t="s">
        <v>469</v>
      </c>
      <c r="F70" s="20" t="str">
        <f t="shared" si="4"/>
        <v>일반직무</v>
      </c>
      <c r="G70" s="20" t="s">
        <v>665</v>
      </c>
      <c r="H70" s="21"/>
      <c r="I70" s="54" t="s">
        <v>711</v>
      </c>
      <c r="J70" s="21" t="s">
        <v>917</v>
      </c>
      <c r="K70" s="72" t="s">
        <v>965</v>
      </c>
      <c r="L70" s="49" t="s">
        <v>621</v>
      </c>
      <c r="M70" s="54" t="s">
        <v>197</v>
      </c>
      <c r="N70" s="17">
        <f>VLOOKUP(AB70,'조정계수 2025.02.01'!A:C,3,0)</f>
        <v>0.7</v>
      </c>
      <c r="O70" s="50">
        <v>19</v>
      </c>
      <c r="P70" s="50">
        <v>1</v>
      </c>
      <c r="Q70" s="54">
        <v>20</v>
      </c>
      <c r="R70" s="51">
        <v>40</v>
      </c>
      <c r="S70" s="51" t="s">
        <v>735</v>
      </c>
      <c r="T70" s="54" t="s">
        <v>209</v>
      </c>
      <c r="U70" s="43">
        <f t="shared" si="5"/>
        <v>59400</v>
      </c>
      <c r="V70" s="56" t="s">
        <v>790</v>
      </c>
      <c r="W70" s="56" t="s">
        <v>791</v>
      </c>
      <c r="X70" s="56" t="s">
        <v>792</v>
      </c>
      <c r="Y70" s="56" t="s">
        <v>793</v>
      </c>
      <c r="Z70" s="54" t="s">
        <v>425</v>
      </c>
      <c r="AA70" s="54" t="s">
        <v>234</v>
      </c>
      <c r="AB70" s="17" t="str">
        <f t="shared" si="6"/>
        <v>200101</v>
      </c>
      <c r="AC70" s="54" t="s">
        <v>381</v>
      </c>
      <c r="AD70" s="54" t="s">
        <v>670</v>
      </c>
    </row>
    <row r="71" spans="1:33" s="42" customFormat="1" ht="33" customHeight="1" x14ac:dyDescent="0.2">
      <c r="A71" s="48">
        <v>69</v>
      </c>
      <c r="B71" s="48"/>
      <c r="C71" s="70" t="s">
        <v>223</v>
      </c>
      <c r="D71" s="70" t="s">
        <v>458</v>
      </c>
      <c r="E71" s="70" t="s">
        <v>440</v>
      </c>
      <c r="F71" s="20" t="str">
        <f t="shared" si="4"/>
        <v>일반직무</v>
      </c>
      <c r="G71" s="20" t="s">
        <v>665</v>
      </c>
      <c r="H71" s="21"/>
      <c r="I71" s="54" t="s">
        <v>713</v>
      </c>
      <c r="J71" s="21" t="s">
        <v>918</v>
      </c>
      <c r="K71" s="72" t="s">
        <v>966</v>
      </c>
      <c r="L71" s="49" t="s">
        <v>621</v>
      </c>
      <c r="M71" s="54" t="s">
        <v>197</v>
      </c>
      <c r="N71" s="17">
        <f>VLOOKUP(AB71,'조정계수 2025.02.01'!A:C,3,0)</f>
        <v>0.9</v>
      </c>
      <c r="O71" s="50">
        <v>16</v>
      </c>
      <c r="P71" s="50">
        <v>1</v>
      </c>
      <c r="Q71" s="54">
        <v>17</v>
      </c>
      <c r="R71" s="51">
        <v>40</v>
      </c>
      <c r="S71" s="51" t="s">
        <v>735</v>
      </c>
      <c r="T71" s="54" t="s">
        <v>209</v>
      </c>
      <c r="U71" s="43">
        <f t="shared" si="5"/>
        <v>50490</v>
      </c>
      <c r="V71" s="56" t="s">
        <v>794</v>
      </c>
      <c r="W71" s="56" t="s">
        <v>795</v>
      </c>
      <c r="X71" s="56" t="s">
        <v>796</v>
      </c>
      <c r="Y71" s="56" t="s">
        <v>797</v>
      </c>
      <c r="Z71" s="54" t="s">
        <v>425</v>
      </c>
      <c r="AA71" s="54" t="s">
        <v>363</v>
      </c>
      <c r="AB71" s="17" t="str">
        <f t="shared" si="6"/>
        <v>020102</v>
      </c>
      <c r="AC71" s="54" t="s">
        <v>244</v>
      </c>
      <c r="AD71" s="54" t="s">
        <v>670</v>
      </c>
    </row>
    <row r="72" spans="1:33" s="42" customFormat="1" ht="33" customHeight="1" x14ac:dyDescent="0.2">
      <c r="A72" s="48">
        <v>70</v>
      </c>
      <c r="B72" s="48"/>
      <c r="C72" s="70" t="s">
        <v>223</v>
      </c>
      <c r="D72" s="70" t="s">
        <v>441</v>
      </c>
      <c r="E72" s="70" t="s">
        <v>435</v>
      </c>
      <c r="F72" s="20" t="str">
        <f t="shared" si="4"/>
        <v>일반직무</v>
      </c>
      <c r="G72" s="20" t="s">
        <v>665</v>
      </c>
      <c r="H72" s="21"/>
      <c r="I72" s="54" t="s">
        <v>715</v>
      </c>
      <c r="J72" s="21" t="s">
        <v>919</v>
      </c>
      <c r="K72" s="72" t="s">
        <v>967</v>
      </c>
      <c r="L72" s="49" t="s">
        <v>621</v>
      </c>
      <c r="M72" s="54" t="s">
        <v>197</v>
      </c>
      <c r="N72" s="17">
        <f>VLOOKUP(AB72,'조정계수 2025.02.01'!A:C,3,0)</f>
        <v>0.9</v>
      </c>
      <c r="O72" s="50">
        <v>30</v>
      </c>
      <c r="P72" s="50">
        <v>1</v>
      </c>
      <c r="Q72" s="54">
        <v>31</v>
      </c>
      <c r="R72" s="51">
        <v>40</v>
      </c>
      <c r="S72" s="51" t="s">
        <v>735</v>
      </c>
      <c r="T72" s="54" t="s">
        <v>209</v>
      </c>
      <c r="U72" s="43">
        <f t="shared" si="5"/>
        <v>92070</v>
      </c>
      <c r="V72" s="56" t="s">
        <v>798</v>
      </c>
      <c r="W72" s="56" t="s">
        <v>799</v>
      </c>
      <c r="X72" s="56" t="s">
        <v>800</v>
      </c>
      <c r="Y72" s="56" t="s">
        <v>801</v>
      </c>
      <c r="Z72" s="54" t="s">
        <v>426</v>
      </c>
      <c r="AA72" s="54" t="s">
        <v>240</v>
      </c>
      <c r="AB72" s="17" t="str">
        <f t="shared" si="6"/>
        <v>060102</v>
      </c>
      <c r="AC72" s="54" t="s">
        <v>319</v>
      </c>
      <c r="AD72" s="54" t="s">
        <v>670</v>
      </c>
    </row>
    <row r="73" spans="1:33" s="42" customFormat="1" ht="33" customHeight="1" x14ac:dyDescent="0.3">
      <c r="A73" s="48">
        <v>71</v>
      </c>
      <c r="B73" s="48"/>
      <c r="C73" s="70" t="s">
        <v>830</v>
      </c>
      <c r="D73" s="70" t="s">
        <v>441</v>
      </c>
      <c r="E73" s="70" t="s">
        <v>435</v>
      </c>
      <c r="F73" s="20" t="str">
        <f t="shared" si="4"/>
        <v>일반직무</v>
      </c>
      <c r="G73" s="20" t="s">
        <v>665</v>
      </c>
      <c r="H73" s="21"/>
      <c r="I73" s="54" t="s">
        <v>718</v>
      </c>
      <c r="J73" s="21" t="s">
        <v>920</v>
      </c>
      <c r="K73" s="72" t="s">
        <v>968</v>
      </c>
      <c r="L73" s="49" t="s">
        <v>621</v>
      </c>
      <c r="M73" s="54" t="s">
        <v>191</v>
      </c>
      <c r="N73" s="17">
        <f>VLOOKUP(AB73,'조정계수 2025.02.01'!A:C,3,0)</f>
        <v>0.9</v>
      </c>
      <c r="O73" s="50">
        <v>29</v>
      </c>
      <c r="P73" s="50">
        <v>1</v>
      </c>
      <c r="Q73" s="54">
        <v>30</v>
      </c>
      <c r="R73" s="51">
        <v>40</v>
      </c>
      <c r="S73" s="51" t="s">
        <v>575</v>
      </c>
      <c r="T73" s="54" t="s">
        <v>199</v>
      </c>
      <c r="U73" s="43">
        <f t="shared" si="5"/>
        <v>125400</v>
      </c>
      <c r="V73" s="69" t="s">
        <v>831</v>
      </c>
      <c r="W73" s="69" t="s">
        <v>832</v>
      </c>
      <c r="X73" s="69" t="s">
        <v>833</v>
      </c>
      <c r="Y73" s="69" t="s">
        <v>834</v>
      </c>
      <c r="Z73" s="54" t="s">
        <v>426</v>
      </c>
      <c r="AA73" s="54" t="s">
        <v>247</v>
      </c>
      <c r="AB73" s="17" t="str">
        <f t="shared" si="6"/>
        <v>060202</v>
      </c>
      <c r="AC73" s="54" t="s">
        <v>351</v>
      </c>
      <c r="AD73" s="54" t="s">
        <v>670</v>
      </c>
    </row>
    <row r="74" spans="1:33" s="42" customFormat="1" ht="33" customHeight="1" x14ac:dyDescent="0.3">
      <c r="A74" s="48">
        <v>72</v>
      </c>
      <c r="B74" s="48"/>
      <c r="C74" s="21"/>
      <c r="D74" s="21"/>
      <c r="E74" s="21"/>
      <c r="F74" s="20" t="str">
        <f t="shared" si="4"/>
        <v>NCS과정</v>
      </c>
      <c r="G74" s="20" t="s">
        <v>665</v>
      </c>
      <c r="H74" s="21"/>
      <c r="I74" s="54" t="s">
        <v>721</v>
      </c>
      <c r="J74" s="21" t="s">
        <v>921</v>
      </c>
      <c r="K74" s="72" t="s">
        <v>969</v>
      </c>
      <c r="L74" s="49" t="s">
        <v>621</v>
      </c>
      <c r="M74" s="54" t="s">
        <v>191</v>
      </c>
      <c r="N74" s="17">
        <f>VLOOKUP(AB74,'조정계수 2025.02.01'!A:C,3,0)</f>
        <v>0.9</v>
      </c>
      <c r="O74" s="50">
        <v>19</v>
      </c>
      <c r="P74" s="50">
        <v>1</v>
      </c>
      <c r="Q74" s="54">
        <v>20</v>
      </c>
      <c r="R74" s="51">
        <v>40</v>
      </c>
      <c r="S74" s="51" t="s">
        <v>575</v>
      </c>
      <c r="T74" s="54" t="s">
        <v>209</v>
      </c>
      <c r="U74" s="43">
        <f t="shared" si="5"/>
        <v>83600</v>
      </c>
      <c r="V74" s="24"/>
      <c r="W74" s="24"/>
      <c r="X74" s="24"/>
      <c r="Y74" s="24"/>
      <c r="Z74" s="54" t="s">
        <v>425</v>
      </c>
      <c r="AA74" s="54" t="s">
        <v>246</v>
      </c>
      <c r="AB74" s="17" t="str">
        <f t="shared" si="6"/>
        <v>050102</v>
      </c>
      <c r="AC74" s="54" t="s">
        <v>369</v>
      </c>
      <c r="AD74" s="54" t="s">
        <v>670</v>
      </c>
    </row>
    <row r="75" spans="1:33" s="42" customFormat="1" ht="33" customHeight="1" x14ac:dyDescent="0.3">
      <c r="A75" s="48">
        <v>73</v>
      </c>
      <c r="B75" s="48"/>
      <c r="C75" s="70" t="s">
        <v>224</v>
      </c>
      <c r="D75" s="70" t="s">
        <v>449</v>
      </c>
      <c r="E75" s="70" t="s">
        <v>213</v>
      </c>
      <c r="F75" s="20" t="str">
        <f t="shared" si="4"/>
        <v>일반직무</v>
      </c>
      <c r="G75" s="20" t="s">
        <v>665</v>
      </c>
      <c r="H75" s="21"/>
      <c r="I75" s="54" t="s">
        <v>731</v>
      </c>
      <c r="J75" s="21" t="s">
        <v>922</v>
      </c>
      <c r="K75" s="72" t="s">
        <v>970</v>
      </c>
      <c r="L75" s="49" t="s">
        <v>621</v>
      </c>
      <c r="M75" s="54" t="s">
        <v>197</v>
      </c>
      <c r="N75" s="17">
        <f>VLOOKUP(AB75,'조정계수 2025.02.01'!A:C,3,0)</f>
        <v>0.7</v>
      </c>
      <c r="O75" s="50">
        <v>32</v>
      </c>
      <c r="P75" s="50">
        <v>0</v>
      </c>
      <c r="Q75" s="54">
        <v>32</v>
      </c>
      <c r="R75" s="51">
        <v>40</v>
      </c>
      <c r="S75" s="51" t="s">
        <v>735</v>
      </c>
      <c r="T75" s="54" t="s">
        <v>209</v>
      </c>
      <c r="U75" s="43">
        <f t="shared" si="5"/>
        <v>95040</v>
      </c>
      <c r="V75" s="69" t="s">
        <v>845</v>
      </c>
      <c r="W75" s="69" t="s">
        <v>846</v>
      </c>
      <c r="X75" s="69" t="s">
        <v>847</v>
      </c>
      <c r="Y75" s="69" t="s">
        <v>848</v>
      </c>
      <c r="Z75" s="54" t="s">
        <v>426</v>
      </c>
      <c r="AA75" s="54" t="s">
        <v>257</v>
      </c>
      <c r="AB75" s="17" t="str">
        <f t="shared" si="6"/>
        <v>020203</v>
      </c>
      <c r="AC75" s="54" t="s">
        <v>500</v>
      </c>
      <c r="AD75" s="54" t="s">
        <v>670</v>
      </c>
    </row>
    <row r="76" spans="1:33" s="42" customFormat="1" ht="33" customHeight="1" x14ac:dyDescent="0.2">
      <c r="A76" s="48">
        <v>74</v>
      </c>
      <c r="B76" s="28" t="s">
        <v>211</v>
      </c>
      <c r="C76" s="55" t="s">
        <v>208</v>
      </c>
      <c r="D76" s="55" t="s">
        <v>201</v>
      </c>
      <c r="E76" s="55" t="s">
        <v>572</v>
      </c>
      <c r="F76" s="20" t="str">
        <f t="shared" si="4"/>
        <v>NCS과정</v>
      </c>
      <c r="G76" s="20" t="s">
        <v>286</v>
      </c>
      <c r="H76" s="21"/>
      <c r="I76" s="54" t="s">
        <v>565</v>
      </c>
      <c r="J76" s="21" t="s">
        <v>923</v>
      </c>
      <c r="K76" s="72" t="s">
        <v>971</v>
      </c>
      <c r="L76" s="49" t="s">
        <v>621</v>
      </c>
      <c r="M76" s="54" t="s">
        <v>191</v>
      </c>
      <c r="N76" s="17">
        <f>VLOOKUP(AB76,'조정계수 2025.02.01'!A:C,3,0)</f>
        <v>0.8</v>
      </c>
      <c r="O76" s="50">
        <v>19</v>
      </c>
      <c r="P76" s="50">
        <v>1</v>
      </c>
      <c r="Q76" s="50">
        <v>20</v>
      </c>
      <c r="R76" s="51">
        <v>40</v>
      </c>
      <c r="S76" s="51" t="s">
        <v>575</v>
      </c>
      <c r="T76" s="54" t="s">
        <v>209</v>
      </c>
      <c r="U76" s="43">
        <f t="shared" si="5"/>
        <v>83600</v>
      </c>
      <c r="V76" s="56" t="s">
        <v>576</v>
      </c>
      <c r="W76" s="56" t="s">
        <v>577</v>
      </c>
      <c r="X76" s="56" t="s">
        <v>578</v>
      </c>
      <c r="Y76" s="56" t="s">
        <v>579</v>
      </c>
      <c r="Z76" s="54" t="s">
        <v>425</v>
      </c>
      <c r="AA76" s="54" t="s">
        <v>255</v>
      </c>
      <c r="AB76" s="17" t="str">
        <f t="shared" si="6"/>
        <v>040301</v>
      </c>
      <c r="AC76" s="54" t="s">
        <v>326</v>
      </c>
      <c r="AD76" s="54" t="s">
        <v>274</v>
      </c>
      <c r="AF76" s="52"/>
      <c r="AG76" s="53"/>
    </row>
    <row r="77" spans="1:33" s="42" customFormat="1" ht="33" customHeight="1" x14ac:dyDescent="0.2">
      <c r="A77" s="48">
        <v>75</v>
      </c>
      <c r="B77" s="28" t="s">
        <v>211</v>
      </c>
      <c r="C77" s="55" t="s">
        <v>208</v>
      </c>
      <c r="D77" s="55" t="s">
        <v>201</v>
      </c>
      <c r="E77" s="55" t="s">
        <v>573</v>
      </c>
      <c r="F77" s="20" t="str">
        <f t="shared" si="4"/>
        <v>NCS과정</v>
      </c>
      <c r="G77" s="20" t="s">
        <v>286</v>
      </c>
      <c r="H77" s="21"/>
      <c r="I77" s="54" t="s">
        <v>567</v>
      </c>
      <c r="J77" s="21" t="s">
        <v>924</v>
      </c>
      <c r="K77" s="72" t="s">
        <v>972</v>
      </c>
      <c r="L77" s="49" t="s">
        <v>621</v>
      </c>
      <c r="M77" s="54" t="s">
        <v>191</v>
      </c>
      <c r="N77" s="17">
        <f>VLOOKUP(AB77,'조정계수 2025.02.01'!A:C,3,0)</f>
        <v>0.8</v>
      </c>
      <c r="O77" s="50">
        <v>19</v>
      </c>
      <c r="P77" s="50">
        <v>1</v>
      </c>
      <c r="Q77" s="50">
        <v>20</v>
      </c>
      <c r="R77" s="51">
        <v>40</v>
      </c>
      <c r="S77" s="51" t="s">
        <v>575</v>
      </c>
      <c r="T77" s="54" t="s">
        <v>209</v>
      </c>
      <c r="U77" s="43">
        <f t="shared" si="5"/>
        <v>83600</v>
      </c>
      <c r="V77" s="56" t="s">
        <v>584</v>
      </c>
      <c r="W77" s="56" t="s">
        <v>585</v>
      </c>
      <c r="X77" s="56" t="s">
        <v>586</v>
      </c>
      <c r="Y77" s="56" t="s">
        <v>587</v>
      </c>
      <c r="Z77" s="54" t="s">
        <v>425</v>
      </c>
      <c r="AA77" s="54" t="s">
        <v>255</v>
      </c>
      <c r="AB77" s="17" t="str">
        <f t="shared" si="6"/>
        <v>040301</v>
      </c>
      <c r="AC77" s="54" t="s">
        <v>252</v>
      </c>
      <c r="AD77" s="54" t="s">
        <v>274</v>
      </c>
      <c r="AF77" s="52"/>
      <c r="AG77" s="53"/>
    </row>
    <row r="78" spans="1:33" s="42" customFormat="1" ht="33" customHeight="1" x14ac:dyDescent="0.2">
      <c r="A78" s="48">
        <v>76</v>
      </c>
      <c r="B78" s="28" t="s">
        <v>211</v>
      </c>
      <c r="C78" s="55" t="s">
        <v>223</v>
      </c>
      <c r="D78" s="55" t="s">
        <v>441</v>
      </c>
      <c r="E78" s="55" t="s">
        <v>435</v>
      </c>
      <c r="F78" s="20" t="str">
        <f t="shared" si="4"/>
        <v>NCS과정</v>
      </c>
      <c r="G78" s="20" t="s">
        <v>286</v>
      </c>
      <c r="H78" s="21"/>
      <c r="I78" s="54" t="s">
        <v>568</v>
      </c>
      <c r="J78" s="21" t="s">
        <v>925</v>
      </c>
      <c r="K78" s="72" t="s">
        <v>973</v>
      </c>
      <c r="L78" s="49" t="s">
        <v>621</v>
      </c>
      <c r="M78" s="54" t="s">
        <v>191</v>
      </c>
      <c r="N78" s="17">
        <v>1</v>
      </c>
      <c r="O78" s="50">
        <v>19</v>
      </c>
      <c r="P78" s="50">
        <v>1</v>
      </c>
      <c r="Q78" s="50">
        <v>20</v>
      </c>
      <c r="R78" s="51">
        <v>40</v>
      </c>
      <c r="S78" s="51" t="s">
        <v>575</v>
      </c>
      <c r="T78" s="54" t="s">
        <v>209</v>
      </c>
      <c r="U78" s="43">
        <f t="shared" si="5"/>
        <v>83600</v>
      </c>
      <c r="V78" s="56" t="s">
        <v>588</v>
      </c>
      <c r="W78" s="56" t="s">
        <v>589</v>
      </c>
      <c r="X78" s="56" t="s">
        <v>590</v>
      </c>
      <c r="Y78" s="56" t="s">
        <v>591</v>
      </c>
      <c r="Z78" s="54" t="s">
        <v>425</v>
      </c>
      <c r="AA78" s="54" t="s">
        <v>322</v>
      </c>
      <c r="AB78" s="17" t="str">
        <f t="shared" si="6"/>
        <v>070102</v>
      </c>
      <c r="AC78" s="54" t="s">
        <v>318</v>
      </c>
      <c r="AD78" s="54" t="s">
        <v>274</v>
      </c>
      <c r="AF78" s="52"/>
      <c r="AG78" s="53"/>
    </row>
    <row r="79" spans="1:33" s="42" customFormat="1" ht="33" customHeight="1" x14ac:dyDescent="0.2">
      <c r="A79" s="48">
        <v>77</v>
      </c>
      <c r="B79" s="28" t="s">
        <v>211</v>
      </c>
      <c r="C79" s="55" t="s">
        <v>223</v>
      </c>
      <c r="D79" s="55" t="s">
        <v>437</v>
      </c>
      <c r="E79" s="55" t="s">
        <v>184</v>
      </c>
      <c r="F79" s="20" t="str">
        <f t="shared" si="4"/>
        <v>NCS과정</v>
      </c>
      <c r="G79" s="20" t="s">
        <v>286</v>
      </c>
      <c r="H79" s="21"/>
      <c r="I79" s="54" t="s">
        <v>563</v>
      </c>
      <c r="J79" s="21" t="s">
        <v>926</v>
      </c>
      <c r="K79" s="72" t="s">
        <v>974</v>
      </c>
      <c r="L79" s="49" t="s">
        <v>621</v>
      </c>
      <c r="M79" s="54" t="s">
        <v>191</v>
      </c>
      <c r="N79" s="17">
        <f>VLOOKUP(AB79,'조정계수 2025.02.01'!A:C,3,0)</f>
        <v>0.9</v>
      </c>
      <c r="O79" s="50">
        <v>20</v>
      </c>
      <c r="P79" s="50">
        <v>1</v>
      </c>
      <c r="Q79" s="50">
        <v>21</v>
      </c>
      <c r="R79" s="51">
        <v>40</v>
      </c>
      <c r="S79" s="51" t="s">
        <v>575</v>
      </c>
      <c r="T79" s="54" t="s">
        <v>209</v>
      </c>
      <c r="U79" s="43">
        <f t="shared" si="5"/>
        <v>87780</v>
      </c>
      <c r="V79" s="56" t="s">
        <v>596</v>
      </c>
      <c r="W79" s="56" t="s">
        <v>581</v>
      </c>
      <c r="X79" s="56" t="s">
        <v>597</v>
      </c>
      <c r="Y79" s="56" t="s">
        <v>598</v>
      </c>
      <c r="Z79" s="54" t="s">
        <v>425</v>
      </c>
      <c r="AA79" s="54" t="s">
        <v>243</v>
      </c>
      <c r="AB79" s="17" t="str">
        <f t="shared" si="6"/>
        <v>100301</v>
      </c>
      <c r="AC79" s="54" t="s">
        <v>251</v>
      </c>
      <c r="AD79" s="54" t="s">
        <v>274</v>
      </c>
      <c r="AF79" s="52"/>
      <c r="AG79" s="53"/>
    </row>
    <row r="80" spans="1:33" s="42" customFormat="1" ht="33" customHeight="1" x14ac:dyDescent="0.2">
      <c r="A80" s="48">
        <v>78</v>
      </c>
      <c r="B80" s="28" t="s">
        <v>211</v>
      </c>
      <c r="C80" s="55" t="s">
        <v>223</v>
      </c>
      <c r="D80" s="55" t="s">
        <v>441</v>
      </c>
      <c r="E80" s="55" t="s">
        <v>574</v>
      </c>
      <c r="F80" s="20" t="str">
        <f t="shared" si="4"/>
        <v>NCS과정</v>
      </c>
      <c r="G80" s="20" t="s">
        <v>286</v>
      </c>
      <c r="H80" s="21"/>
      <c r="I80" s="54" t="s">
        <v>561</v>
      </c>
      <c r="J80" s="21" t="s">
        <v>927</v>
      </c>
      <c r="K80" s="72" t="s">
        <v>975</v>
      </c>
      <c r="L80" s="49" t="s">
        <v>621</v>
      </c>
      <c r="M80" s="54" t="s">
        <v>191</v>
      </c>
      <c r="N80" s="17">
        <v>1</v>
      </c>
      <c r="O80" s="50">
        <v>19</v>
      </c>
      <c r="P80" s="50">
        <v>1</v>
      </c>
      <c r="Q80" s="50">
        <v>20</v>
      </c>
      <c r="R80" s="51">
        <v>40</v>
      </c>
      <c r="S80" s="51" t="s">
        <v>575</v>
      </c>
      <c r="T80" s="54" t="s">
        <v>209</v>
      </c>
      <c r="U80" s="43">
        <f t="shared" si="5"/>
        <v>83600</v>
      </c>
      <c r="V80" s="56" t="s">
        <v>599</v>
      </c>
      <c r="W80" s="56" t="s">
        <v>600</v>
      </c>
      <c r="X80" s="56" t="s">
        <v>601</v>
      </c>
      <c r="Y80" s="56" t="s">
        <v>602</v>
      </c>
      <c r="Z80" s="54" t="s">
        <v>425</v>
      </c>
      <c r="AA80" s="54" t="s">
        <v>378</v>
      </c>
      <c r="AB80" s="17" t="str">
        <f t="shared" si="6"/>
        <v>040202</v>
      </c>
      <c r="AC80" s="54" t="s">
        <v>120</v>
      </c>
      <c r="AD80" s="54" t="s">
        <v>274</v>
      </c>
      <c r="AF80" s="52"/>
      <c r="AG80" s="53"/>
    </row>
    <row r="81" spans="1:58" s="42" customFormat="1" ht="33" customHeight="1" x14ac:dyDescent="0.2">
      <c r="A81" s="48">
        <v>79</v>
      </c>
      <c r="B81" s="28" t="s">
        <v>211</v>
      </c>
      <c r="C81" s="55" t="s">
        <v>223</v>
      </c>
      <c r="D81" s="55" t="s">
        <v>437</v>
      </c>
      <c r="E81" s="55" t="s">
        <v>184</v>
      </c>
      <c r="F81" s="20" t="str">
        <f t="shared" si="4"/>
        <v>NCS과정</v>
      </c>
      <c r="G81" s="20" t="s">
        <v>286</v>
      </c>
      <c r="H81" s="21"/>
      <c r="I81" s="54" t="s">
        <v>564</v>
      </c>
      <c r="J81" s="21" t="s">
        <v>928</v>
      </c>
      <c r="K81" s="72" t="s">
        <v>976</v>
      </c>
      <c r="L81" s="49" t="s">
        <v>621</v>
      </c>
      <c r="M81" s="54" t="s">
        <v>191</v>
      </c>
      <c r="N81" s="17">
        <v>1</v>
      </c>
      <c r="O81" s="50">
        <v>20</v>
      </c>
      <c r="P81" s="50">
        <v>1</v>
      </c>
      <c r="Q81" s="50">
        <v>21</v>
      </c>
      <c r="R81" s="51">
        <v>40</v>
      </c>
      <c r="S81" s="51" t="s">
        <v>575</v>
      </c>
      <c r="T81" s="54" t="s">
        <v>209</v>
      </c>
      <c r="U81" s="43">
        <f t="shared" si="5"/>
        <v>87780</v>
      </c>
      <c r="V81" s="56" t="s">
        <v>603</v>
      </c>
      <c r="W81" s="56" t="s">
        <v>604</v>
      </c>
      <c r="X81" s="56" t="s">
        <v>605</v>
      </c>
      <c r="Y81" s="56" t="s">
        <v>606</v>
      </c>
      <c r="Z81" s="54" t="s">
        <v>425</v>
      </c>
      <c r="AA81" s="54" t="s">
        <v>320</v>
      </c>
      <c r="AB81" s="17" t="str">
        <f t="shared" si="6"/>
        <v>080302</v>
      </c>
      <c r="AC81" s="54" t="s">
        <v>244</v>
      </c>
      <c r="AD81" s="54" t="s">
        <v>274</v>
      </c>
      <c r="AF81" s="52"/>
      <c r="AG81" s="53"/>
    </row>
    <row r="82" spans="1:58" s="42" customFormat="1" ht="33" customHeight="1" x14ac:dyDescent="0.2">
      <c r="A82" s="48">
        <v>80</v>
      </c>
      <c r="B82" s="28" t="s">
        <v>211</v>
      </c>
      <c r="C82" s="55" t="s">
        <v>208</v>
      </c>
      <c r="D82" s="55" t="s">
        <v>201</v>
      </c>
      <c r="E82" s="55" t="s">
        <v>440</v>
      </c>
      <c r="F82" s="20" t="str">
        <f t="shared" si="4"/>
        <v>NCS과정</v>
      </c>
      <c r="G82" s="20" t="s">
        <v>286</v>
      </c>
      <c r="H82" s="21"/>
      <c r="I82" s="54" t="s">
        <v>558</v>
      </c>
      <c r="J82" s="21" t="s">
        <v>948</v>
      </c>
      <c r="K82" s="72" t="s">
        <v>977</v>
      </c>
      <c r="L82" s="49" t="s">
        <v>621</v>
      </c>
      <c r="M82" s="54" t="s">
        <v>191</v>
      </c>
      <c r="N82" s="17">
        <f>VLOOKUP(AB82,'조정계수 2025.02.01'!A:C,3,0)</f>
        <v>0.8</v>
      </c>
      <c r="O82" s="50">
        <v>19</v>
      </c>
      <c r="P82" s="50">
        <v>1</v>
      </c>
      <c r="Q82" s="50">
        <v>20</v>
      </c>
      <c r="R82" s="51">
        <v>40</v>
      </c>
      <c r="S82" s="51" t="s">
        <v>575</v>
      </c>
      <c r="T82" s="54" t="s">
        <v>209</v>
      </c>
      <c r="U82" s="43">
        <f t="shared" si="5"/>
        <v>83600</v>
      </c>
      <c r="V82" s="56" t="s">
        <v>607</v>
      </c>
      <c r="W82" s="56" t="s">
        <v>608</v>
      </c>
      <c r="X82" s="56" t="s">
        <v>609</v>
      </c>
      <c r="Y82" s="56" t="s">
        <v>610</v>
      </c>
      <c r="Z82" s="54" t="s">
        <v>425</v>
      </c>
      <c r="AA82" s="54" t="s">
        <v>255</v>
      </c>
      <c r="AB82" s="17" t="str">
        <f t="shared" si="6"/>
        <v>040301</v>
      </c>
      <c r="AC82" s="54" t="s">
        <v>252</v>
      </c>
      <c r="AD82" s="54" t="s">
        <v>274</v>
      </c>
      <c r="AF82" s="52"/>
      <c r="AG82" s="53"/>
    </row>
    <row r="83" spans="1:58" ht="33" customHeight="1" x14ac:dyDescent="0.3">
      <c r="A83" s="48">
        <v>81</v>
      </c>
      <c r="B83" s="28" t="s">
        <v>211</v>
      </c>
      <c r="C83" s="20" t="s">
        <v>224</v>
      </c>
      <c r="D83" s="22" t="s">
        <v>449</v>
      </c>
      <c r="E83" s="6" t="s">
        <v>213</v>
      </c>
      <c r="F83" s="20" t="str">
        <f>IF(MID(I83,16,2)="J1","일반직무유사",IF(MID(I83,16,2)="R0","직무법정",IF(MID(I83,16,2)="A4","NCS과정",IF(MID(I83,16,2)="F0","외국어과정","일반직무"))))</f>
        <v>일반직무</v>
      </c>
      <c r="G83" s="8" t="s">
        <v>358</v>
      </c>
      <c r="H83" s="17"/>
      <c r="I83" s="8" t="s">
        <v>504</v>
      </c>
      <c r="J83" s="22" t="s">
        <v>929</v>
      </c>
      <c r="K83" s="47" t="s">
        <v>978</v>
      </c>
      <c r="L83" s="8" t="s">
        <v>220</v>
      </c>
      <c r="M83" s="8" t="s">
        <v>197</v>
      </c>
      <c r="N83" s="17">
        <f>VLOOKUP(AB83,'조정계수 2025.02.01'!A:C,3,0)</f>
        <v>0.7</v>
      </c>
      <c r="O83" s="16">
        <v>36</v>
      </c>
      <c r="P83" s="16">
        <v>1</v>
      </c>
      <c r="Q83" s="8">
        <v>37</v>
      </c>
      <c r="R83" s="21">
        <v>60</v>
      </c>
      <c r="S83" s="21" t="s">
        <v>199</v>
      </c>
      <c r="T83" s="8" t="s">
        <v>209</v>
      </c>
      <c r="U83" s="43">
        <f>IF(M83="A",6160,IF(M83="B",4180,IF(M83="C",2970,0)))*Q83</f>
        <v>109890</v>
      </c>
      <c r="V83" s="26" t="s">
        <v>47</v>
      </c>
      <c r="W83" s="26" t="s">
        <v>100</v>
      </c>
      <c r="X83" s="26" t="s">
        <v>303</v>
      </c>
      <c r="Y83" s="26" t="s">
        <v>151</v>
      </c>
      <c r="Z83" s="8" t="s">
        <v>426</v>
      </c>
      <c r="AA83" s="8" t="s">
        <v>257</v>
      </c>
      <c r="AB83" s="17" t="str">
        <f>LEFT(AA83,6)</f>
        <v>020203</v>
      </c>
      <c r="AC83" s="8" t="s">
        <v>500</v>
      </c>
      <c r="AD83" s="8" t="s">
        <v>361</v>
      </c>
    </row>
    <row r="84" spans="1:58" ht="33" customHeight="1" x14ac:dyDescent="0.25">
      <c r="A84" s="48">
        <v>82</v>
      </c>
      <c r="B84" s="28" t="s">
        <v>211</v>
      </c>
      <c r="C84" s="6" t="s">
        <v>223</v>
      </c>
      <c r="D84" s="6" t="s">
        <v>441</v>
      </c>
      <c r="E84" s="6" t="s">
        <v>435</v>
      </c>
      <c r="F84" s="20" t="str">
        <f t="shared" ref="F84:F98" si="7">IF(MID(I84,16,2)="J1","일반직무유사",IF(MID(I84,16,2)="R0","직무법정",IF(MID(I84,16,2)="A4","NCS과정",IF(MID(I84,16,2)="F0","외국어과정","일반직무"))))</f>
        <v>일반직무</v>
      </c>
      <c r="G84" s="8" t="s">
        <v>358</v>
      </c>
      <c r="H84" s="17"/>
      <c r="I84" s="8" t="s">
        <v>515</v>
      </c>
      <c r="J84" s="22" t="s">
        <v>930</v>
      </c>
      <c r="K84" s="47" t="s">
        <v>979</v>
      </c>
      <c r="L84" s="8" t="s">
        <v>220</v>
      </c>
      <c r="M84" s="8" t="s">
        <v>197</v>
      </c>
      <c r="N84" s="17">
        <f>VLOOKUP(AB84,'조정계수 2025.02.01'!A:C,3,0)</f>
        <v>0.8</v>
      </c>
      <c r="O84" s="16">
        <v>20</v>
      </c>
      <c r="P84" s="16">
        <v>1</v>
      </c>
      <c r="Q84" s="8">
        <v>21</v>
      </c>
      <c r="R84" s="21">
        <v>40</v>
      </c>
      <c r="S84" s="21" t="s">
        <v>199</v>
      </c>
      <c r="T84" s="8" t="s">
        <v>199</v>
      </c>
      <c r="U84" s="43">
        <f t="shared" ref="U84:U98" si="8">IF(M84="A",6160,IF(M84="B",4180,IF(M84="C",2970,0)))*Q84</f>
        <v>62370</v>
      </c>
      <c r="V84" s="23" t="s">
        <v>42</v>
      </c>
      <c r="W84" s="23" t="s">
        <v>2</v>
      </c>
      <c r="X84" s="23" t="s">
        <v>23</v>
      </c>
      <c r="Y84" s="23" t="s">
        <v>0</v>
      </c>
      <c r="Z84" s="8" t="s">
        <v>426</v>
      </c>
      <c r="AA84" s="8" t="s">
        <v>325</v>
      </c>
      <c r="AB84" s="17" t="str">
        <f t="shared" ref="AB84:AB98" si="9">LEFT(AA84,6)</f>
        <v>060101</v>
      </c>
      <c r="AC84" s="8" t="s">
        <v>518</v>
      </c>
      <c r="AD84" s="8" t="s">
        <v>361</v>
      </c>
      <c r="BF84" s="19" t="s">
        <v>221</v>
      </c>
    </row>
    <row r="85" spans="1:58" ht="33" customHeight="1" x14ac:dyDescent="0.25">
      <c r="A85" s="48">
        <v>83</v>
      </c>
      <c r="B85" s="28" t="s">
        <v>211</v>
      </c>
      <c r="C85" s="6" t="s">
        <v>208</v>
      </c>
      <c r="D85" s="6" t="s">
        <v>201</v>
      </c>
      <c r="E85" s="6" t="s">
        <v>440</v>
      </c>
      <c r="F85" s="20" t="str">
        <f t="shared" si="7"/>
        <v>NCS과정</v>
      </c>
      <c r="G85" s="8" t="s">
        <v>358</v>
      </c>
      <c r="H85" s="17"/>
      <c r="I85" s="8" t="s">
        <v>522</v>
      </c>
      <c r="J85" s="22" t="s">
        <v>931</v>
      </c>
      <c r="K85" s="47" t="s">
        <v>980</v>
      </c>
      <c r="L85" s="8" t="s">
        <v>220</v>
      </c>
      <c r="M85" s="8" t="s">
        <v>191</v>
      </c>
      <c r="N85" s="17">
        <f>VLOOKUP(AB85,'조정계수 2025.02.01'!A:C,3,0)</f>
        <v>0.8</v>
      </c>
      <c r="O85" s="16">
        <v>1</v>
      </c>
      <c r="P85" s="16">
        <v>25</v>
      </c>
      <c r="Q85" s="8">
        <v>25</v>
      </c>
      <c r="R85" s="21">
        <v>40</v>
      </c>
      <c r="S85" s="21" t="s">
        <v>199</v>
      </c>
      <c r="T85" s="8" t="s">
        <v>209</v>
      </c>
      <c r="U85" s="43">
        <f t="shared" si="8"/>
        <v>104500</v>
      </c>
      <c r="V85" s="23" t="s">
        <v>58</v>
      </c>
      <c r="W85" s="23" t="s">
        <v>153</v>
      </c>
      <c r="X85" s="23" t="s">
        <v>41</v>
      </c>
      <c r="Y85" s="23" t="s">
        <v>5</v>
      </c>
      <c r="Z85" s="8" t="s">
        <v>425</v>
      </c>
      <c r="AA85" s="8" t="s">
        <v>245</v>
      </c>
      <c r="AB85" s="17" t="str">
        <f t="shared" si="9"/>
        <v>040301</v>
      </c>
      <c r="AC85" s="8" t="s">
        <v>252</v>
      </c>
      <c r="AD85" s="8" t="s">
        <v>361</v>
      </c>
      <c r="BF85" s="19" t="s">
        <v>221</v>
      </c>
    </row>
    <row r="86" spans="1:58" ht="33" customHeight="1" x14ac:dyDescent="0.25">
      <c r="A86" s="48">
        <v>84</v>
      </c>
      <c r="B86" s="28" t="s">
        <v>211</v>
      </c>
      <c r="C86" s="6" t="s">
        <v>208</v>
      </c>
      <c r="D86" s="6" t="s">
        <v>418</v>
      </c>
      <c r="E86" s="6" t="s">
        <v>202</v>
      </c>
      <c r="F86" s="20" t="str">
        <f t="shared" si="7"/>
        <v>일반직무</v>
      </c>
      <c r="G86" s="8" t="s">
        <v>358</v>
      </c>
      <c r="H86" s="17"/>
      <c r="I86" s="8" t="s">
        <v>516</v>
      </c>
      <c r="J86" s="22" t="s">
        <v>932</v>
      </c>
      <c r="K86" s="47" t="s">
        <v>981</v>
      </c>
      <c r="L86" s="8" t="s">
        <v>220</v>
      </c>
      <c r="M86" s="8" t="s">
        <v>191</v>
      </c>
      <c r="N86" s="17">
        <v>1</v>
      </c>
      <c r="O86" s="16">
        <v>30</v>
      </c>
      <c r="P86" s="16">
        <v>1</v>
      </c>
      <c r="Q86" s="8">
        <v>31</v>
      </c>
      <c r="R86" s="21">
        <v>40</v>
      </c>
      <c r="S86" s="21" t="s">
        <v>199</v>
      </c>
      <c r="T86" s="8" t="s">
        <v>209</v>
      </c>
      <c r="U86" s="43">
        <f t="shared" si="8"/>
        <v>129580</v>
      </c>
      <c r="V86" s="23" t="s">
        <v>14</v>
      </c>
      <c r="W86" s="23" t="s">
        <v>51</v>
      </c>
      <c r="X86" s="23" t="s">
        <v>46</v>
      </c>
      <c r="Y86" s="23" t="s">
        <v>290</v>
      </c>
      <c r="Z86" s="8" t="s">
        <v>426</v>
      </c>
      <c r="AA86" s="8" t="s">
        <v>316</v>
      </c>
      <c r="AB86" s="17" t="str">
        <f t="shared" si="9"/>
        <v>200110</v>
      </c>
      <c r="AC86" s="8" t="s">
        <v>333</v>
      </c>
      <c r="AD86" s="8" t="s">
        <v>361</v>
      </c>
      <c r="BF86" s="19" t="s">
        <v>221</v>
      </c>
    </row>
    <row r="87" spans="1:58" ht="33" customHeight="1" x14ac:dyDescent="0.25">
      <c r="A87" s="48">
        <v>85</v>
      </c>
      <c r="B87" s="28" t="s">
        <v>211</v>
      </c>
      <c r="C87" s="6" t="s">
        <v>208</v>
      </c>
      <c r="D87" s="6" t="s">
        <v>201</v>
      </c>
      <c r="E87" s="6" t="s">
        <v>440</v>
      </c>
      <c r="F87" s="20" t="str">
        <f t="shared" si="7"/>
        <v>일반직무</v>
      </c>
      <c r="G87" s="8" t="s">
        <v>358</v>
      </c>
      <c r="H87" s="17"/>
      <c r="I87" s="8" t="s">
        <v>498</v>
      </c>
      <c r="J87" s="22" t="s">
        <v>933</v>
      </c>
      <c r="K87" s="47" t="s">
        <v>982</v>
      </c>
      <c r="L87" s="8" t="s">
        <v>220</v>
      </c>
      <c r="M87" s="8" t="s">
        <v>191</v>
      </c>
      <c r="N87" s="17">
        <f>VLOOKUP(AB87,'조정계수 2025.02.01'!A:C,3,0)</f>
        <v>0.8</v>
      </c>
      <c r="O87" s="16">
        <v>29</v>
      </c>
      <c r="P87" s="16">
        <v>1</v>
      </c>
      <c r="Q87" s="8">
        <v>30</v>
      </c>
      <c r="R87" s="21">
        <v>40</v>
      </c>
      <c r="S87" s="21" t="s">
        <v>199</v>
      </c>
      <c r="T87" s="8" t="s">
        <v>209</v>
      </c>
      <c r="U87" s="43">
        <f t="shared" si="8"/>
        <v>125400</v>
      </c>
      <c r="V87" s="23" t="s">
        <v>25</v>
      </c>
      <c r="W87" s="23" t="s">
        <v>55</v>
      </c>
      <c r="X87" s="23" t="s">
        <v>302</v>
      </c>
      <c r="Y87" s="23" t="s">
        <v>297</v>
      </c>
      <c r="Z87" s="8" t="s">
        <v>426</v>
      </c>
      <c r="AA87" s="8" t="s">
        <v>245</v>
      </c>
      <c r="AB87" s="17" t="str">
        <f t="shared" si="9"/>
        <v>040301</v>
      </c>
      <c r="AC87" s="8" t="s">
        <v>326</v>
      </c>
      <c r="AD87" s="8" t="s">
        <v>361</v>
      </c>
      <c r="BF87" s="19" t="s">
        <v>221</v>
      </c>
    </row>
    <row r="88" spans="1:58" ht="33" customHeight="1" x14ac:dyDescent="0.25">
      <c r="A88" s="48">
        <v>86</v>
      </c>
      <c r="B88" s="28" t="s">
        <v>211</v>
      </c>
      <c r="C88" s="5" t="s">
        <v>223</v>
      </c>
      <c r="D88" s="5" t="s">
        <v>201</v>
      </c>
      <c r="E88" s="5" t="s">
        <v>440</v>
      </c>
      <c r="F88" s="20" t="str">
        <f t="shared" si="7"/>
        <v>NCS과정</v>
      </c>
      <c r="G88" s="8" t="s">
        <v>364</v>
      </c>
      <c r="H88" s="17"/>
      <c r="I88" s="8" t="s">
        <v>499</v>
      </c>
      <c r="J88" s="24" t="s">
        <v>934</v>
      </c>
      <c r="K88" s="47" t="s">
        <v>983</v>
      </c>
      <c r="L88" s="8" t="s">
        <v>220</v>
      </c>
      <c r="M88" s="8" t="s">
        <v>191</v>
      </c>
      <c r="N88" s="17">
        <f>VLOOKUP(AB88,'조정계수 2025.02.01'!A:C,3,0)</f>
        <v>0.8</v>
      </c>
      <c r="O88" s="16">
        <v>30</v>
      </c>
      <c r="P88" s="16">
        <v>1</v>
      </c>
      <c r="Q88" s="8">
        <v>31</v>
      </c>
      <c r="R88" s="8">
        <v>40</v>
      </c>
      <c r="S88" s="21" t="s">
        <v>199</v>
      </c>
      <c r="T88" s="8" t="s">
        <v>209</v>
      </c>
      <c r="U88" s="43">
        <f t="shared" si="8"/>
        <v>129580</v>
      </c>
      <c r="V88" s="25" t="s">
        <v>118</v>
      </c>
      <c r="W88" s="25" t="s">
        <v>101</v>
      </c>
      <c r="X88" s="25" t="s">
        <v>11</v>
      </c>
      <c r="Y88" s="25" t="s">
        <v>149</v>
      </c>
      <c r="Z88" s="8" t="s">
        <v>425</v>
      </c>
      <c r="AA88" s="8" t="s">
        <v>245</v>
      </c>
      <c r="AB88" s="17" t="str">
        <f t="shared" si="9"/>
        <v>040301</v>
      </c>
      <c r="AC88" s="8" t="s">
        <v>252</v>
      </c>
      <c r="AD88" s="8" t="s">
        <v>366</v>
      </c>
      <c r="BF88" s="19" t="s">
        <v>221</v>
      </c>
    </row>
    <row r="89" spans="1:58" ht="33" customHeight="1" x14ac:dyDescent="0.25">
      <c r="A89" s="48">
        <v>87</v>
      </c>
      <c r="B89" s="28" t="s">
        <v>211</v>
      </c>
      <c r="C89" s="5" t="s">
        <v>223</v>
      </c>
      <c r="D89" s="5" t="s">
        <v>201</v>
      </c>
      <c r="E89" s="5" t="s">
        <v>440</v>
      </c>
      <c r="F89" s="20" t="str">
        <f t="shared" si="7"/>
        <v>NCS과정</v>
      </c>
      <c r="G89" s="8" t="s">
        <v>364</v>
      </c>
      <c r="H89" s="17"/>
      <c r="I89" s="8" t="s">
        <v>503</v>
      </c>
      <c r="J89" s="24" t="s">
        <v>935</v>
      </c>
      <c r="K89" s="47" t="s">
        <v>984</v>
      </c>
      <c r="L89" s="8" t="s">
        <v>220</v>
      </c>
      <c r="M89" s="8" t="s">
        <v>191</v>
      </c>
      <c r="N89" s="17">
        <f>VLOOKUP(AB89,'조정계수 2025.02.01'!A:C,3,0)</f>
        <v>0.8</v>
      </c>
      <c r="O89" s="16">
        <v>30</v>
      </c>
      <c r="P89" s="16">
        <v>1</v>
      </c>
      <c r="Q89" s="8">
        <v>31</v>
      </c>
      <c r="R89" s="8">
        <v>40</v>
      </c>
      <c r="S89" s="21" t="s">
        <v>199</v>
      </c>
      <c r="T89" s="8" t="s">
        <v>209</v>
      </c>
      <c r="U89" s="43">
        <f t="shared" si="8"/>
        <v>129580</v>
      </c>
      <c r="V89" s="25" t="s">
        <v>4</v>
      </c>
      <c r="W89" s="25" t="s">
        <v>29</v>
      </c>
      <c r="X89" s="25" t="s">
        <v>117</v>
      </c>
      <c r="Y89" s="25" t="s">
        <v>391</v>
      </c>
      <c r="Z89" s="8" t="s">
        <v>425</v>
      </c>
      <c r="AA89" s="8" t="s">
        <v>245</v>
      </c>
      <c r="AB89" s="17" t="str">
        <f t="shared" si="9"/>
        <v>040301</v>
      </c>
      <c r="AC89" s="8" t="s">
        <v>252</v>
      </c>
      <c r="AD89" s="8" t="s">
        <v>366</v>
      </c>
      <c r="BF89" s="19" t="s">
        <v>221</v>
      </c>
    </row>
    <row r="90" spans="1:58" ht="33" customHeight="1" x14ac:dyDescent="0.3">
      <c r="A90" s="48">
        <v>88</v>
      </c>
      <c r="B90" s="28" t="s">
        <v>211</v>
      </c>
      <c r="C90" s="6" t="s">
        <v>223</v>
      </c>
      <c r="D90" s="6" t="s">
        <v>422</v>
      </c>
      <c r="E90" s="6" t="s">
        <v>208</v>
      </c>
      <c r="F90" s="20" t="str">
        <f t="shared" si="7"/>
        <v>일반직무</v>
      </c>
      <c r="G90" s="8" t="s">
        <v>372</v>
      </c>
      <c r="H90" s="17"/>
      <c r="I90" s="8" t="s">
        <v>520</v>
      </c>
      <c r="J90" s="24" t="s">
        <v>936</v>
      </c>
      <c r="K90" s="47" t="s">
        <v>985</v>
      </c>
      <c r="L90" s="8" t="s">
        <v>220</v>
      </c>
      <c r="M90" s="8" t="s">
        <v>191</v>
      </c>
      <c r="N90" s="17">
        <f>VLOOKUP(AB90,'조정계수 2025.02.01'!A:C,3,0)</f>
        <v>0.9</v>
      </c>
      <c r="O90" s="16">
        <v>19</v>
      </c>
      <c r="P90" s="16">
        <v>1</v>
      </c>
      <c r="Q90" s="8">
        <v>20</v>
      </c>
      <c r="R90" s="8">
        <v>40</v>
      </c>
      <c r="S90" s="21" t="s">
        <v>199</v>
      </c>
      <c r="T90" s="8" t="s">
        <v>209</v>
      </c>
      <c r="U90" s="43">
        <f t="shared" si="8"/>
        <v>83600</v>
      </c>
      <c r="V90" s="26" t="s">
        <v>71</v>
      </c>
      <c r="W90" s="26" t="s">
        <v>128</v>
      </c>
      <c r="X90" s="26" t="s">
        <v>98</v>
      </c>
      <c r="Y90" s="26" t="s">
        <v>43</v>
      </c>
      <c r="Z90" s="8" t="s">
        <v>426</v>
      </c>
      <c r="AA90" s="8" t="s">
        <v>246</v>
      </c>
      <c r="AB90" s="17" t="str">
        <f t="shared" si="9"/>
        <v>050102</v>
      </c>
      <c r="AC90" s="8" t="s">
        <v>369</v>
      </c>
      <c r="AD90" s="8" t="s">
        <v>371</v>
      </c>
      <c r="BF90" s="19" t="s">
        <v>221</v>
      </c>
    </row>
    <row r="91" spans="1:58" ht="33" customHeight="1" x14ac:dyDescent="0.3">
      <c r="A91" s="48">
        <v>89</v>
      </c>
      <c r="B91" s="28" t="s">
        <v>211</v>
      </c>
      <c r="C91" s="6" t="s">
        <v>223</v>
      </c>
      <c r="D91" s="6" t="s">
        <v>182</v>
      </c>
      <c r="E91" s="6" t="s">
        <v>182</v>
      </c>
      <c r="F91" s="20" t="str">
        <f t="shared" si="7"/>
        <v>일반직무</v>
      </c>
      <c r="G91" s="8" t="s">
        <v>372</v>
      </c>
      <c r="H91" s="17"/>
      <c r="I91" s="8" t="s">
        <v>540</v>
      </c>
      <c r="J91" s="24" t="s">
        <v>949</v>
      </c>
      <c r="K91" s="47" t="s">
        <v>986</v>
      </c>
      <c r="L91" s="8" t="s">
        <v>220</v>
      </c>
      <c r="M91" s="8" t="s">
        <v>191</v>
      </c>
      <c r="N91" s="17">
        <f>VLOOKUP(AB91,'조정계수 2025.02.01'!A:C,3,0)</f>
        <v>0.9</v>
      </c>
      <c r="O91" s="16">
        <v>20</v>
      </c>
      <c r="P91" s="16">
        <v>0</v>
      </c>
      <c r="Q91" s="8">
        <v>20</v>
      </c>
      <c r="R91" s="8">
        <v>40</v>
      </c>
      <c r="S91" s="21" t="s">
        <v>199</v>
      </c>
      <c r="T91" s="8" t="s">
        <v>209</v>
      </c>
      <c r="U91" s="43">
        <f t="shared" si="8"/>
        <v>83600</v>
      </c>
      <c r="V91" s="26" t="s">
        <v>12</v>
      </c>
      <c r="W91" s="26" t="s">
        <v>20</v>
      </c>
      <c r="X91" s="26" t="s">
        <v>150</v>
      </c>
      <c r="Y91" s="26" t="s">
        <v>1</v>
      </c>
      <c r="Z91" s="8" t="s">
        <v>426</v>
      </c>
      <c r="AA91" s="8" t="s">
        <v>247</v>
      </c>
      <c r="AB91" s="17" t="str">
        <f t="shared" si="9"/>
        <v>060202</v>
      </c>
      <c r="AC91" s="8" t="s">
        <v>351</v>
      </c>
      <c r="AD91" s="8" t="s">
        <v>371</v>
      </c>
      <c r="BF91" s="19" t="s">
        <v>221</v>
      </c>
    </row>
    <row r="92" spans="1:58" ht="33" customHeight="1" x14ac:dyDescent="0.25">
      <c r="A92" s="48">
        <v>90</v>
      </c>
      <c r="B92" s="28" t="s">
        <v>211</v>
      </c>
      <c r="C92" s="6" t="s">
        <v>223</v>
      </c>
      <c r="D92" s="5" t="s">
        <v>435</v>
      </c>
      <c r="E92" s="5" t="s">
        <v>455</v>
      </c>
      <c r="F92" s="20" t="str">
        <f t="shared" si="7"/>
        <v>일반직무</v>
      </c>
      <c r="G92" s="8" t="s">
        <v>372</v>
      </c>
      <c r="H92" s="17"/>
      <c r="I92" s="8" t="s">
        <v>536</v>
      </c>
      <c r="J92" s="24" t="s">
        <v>937</v>
      </c>
      <c r="K92" s="47" t="s">
        <v>987</v>
      </c>
      <c r="L92" s="8" t="s">
        <v>220</v>
      </c>
      <c r="M92" s="8" t="s">
        <v>191</v>
      </c>
      <c r="N92" s="17">
        <f>VLOOKUP(AB92,'조정계수 2025.02.01'!A:C,3,0)</f>
        <v>0.9</v>
      </c>
      <c r="O92" s="16">
        <v>25</v>
      </c>
      <c r="P92" s="16">
        <v>1</v>
      </c>
      <c r="Q92" s="8">
        <v>26</v>
      </c>
      <c r="R92" s="8">
        <v>40</v>
      </c>
      <c r="S92" s="21" t="s">
        <v>199</v>
      </c>
      <c r="T92" s="8" t="s">
        <v>209</v>
      </c>
      <c r="U92" s="43">
        <f t="shared" si="8"/>
        <v>108680</v>
      </c>
      <c r="V92" s="25" t="s">
        <v>62</v>
      </c>
      <c r="W92" s="25" t="s">
        <v>137</v>
      </c>
      <c r="X92" s="25" t="s">
        <v>380</v>
      </c>
      <c r="Y92" s="25" t="s">
        <v>32</v>
      </c>
      <c r="Z92" s="8" t="s">
        <v>425</v>
      </c>
      <c r="AA92" s="8" t="s">
        <v>240</v>
      </c>
      <c r="AB92" s="17" t="str">
        <f t="shared" si="9"/>
        <v>060102</v>
      </c>
      <c r="AC92" s="8" t="s">
        <v>319</v>
      </c>
      <c r="AD92" s="8" t="s">
        <v>371</v>
      </c>
      <c r="BF92" s="19" t="s">
        <v>221</v>
      </c>
    </row>
    <row r="93" spans="1:58" ht="33" customHeight="1" x14ac:dyDescent="0.3">
      <c r="A93" s="48">
        <v>91</v>
      </c>
      <c r="B93" s="28" t="s">
        <v>211</v>
      </c>
      <c r="C93" s="6" t="s">
        <v>223</v>
      </c>
      <c r="D93" s="6" t="s">
        <v>473</v>
      </c>
      <c r="E93" s="6" t="s">
        <v>450</v>
      </c>
      <c r="F93" s="20" t="str">
        <f t="shared" si="7"/>
        <v>일반직무</v>
      </c>
      <c r="G93" s="8" t="s">
        <v>350</v>
      </c>
      <c r="H93" s="17" t="s">
        <v>219</v>
      </c>
      <c r="I93" s="8" t="s">
        <v>548</v>
      </c>
      <c r="J93" s="22" t="s">
        <v>938</v>
      </c>
      <c r="K93" s="47" t="s">
        <v>988</v>
      </c>
      <c r="L93" s="8" t="s">
        <v>220</v>
      </c>
      <c r="M93" s="8" t="s">
        <v>191</v>
      </c>
      <c r="N93" s="17">
        <f>VLOOKUP(AB93,'조정계수 2025.02.01'!A:C,3,0)</f>
        <v>0.8</v>
      </c>
      <c r="O93" s="16">
        <v>19</v>
      </c>
      <c r="P93" s="16">
        <v>1</v>
      </c>
      <c r="Q93" s="8">
        <v>20</v>
      </c>
      <c r="R93" s="8">
        <v>40</v>
      </c>
      <c r="S93" s="21" t="s">
        <v>199</v>
      </c>
      <c r="T93" s="8" t="s">
        <v>209</v>
      </c>
      <c r="U93" s="43">
        <f t="shared" si="8"/>
        <v>83600</v>
      </c>
      <c r="V93" s="26" t="s">
        <v>81</v>
      </c>
      <c r="W93" s="26" t="s">
        <v>36</v>
      </c>
      <c r="X93" s="26" t="s">
        <v>24</v>
      </c>
      <c r="Y93" s="26" t="s">
        <v>152</v>
      </c>
      <c r="Z93" s="8" t="s">
        <v>426</v>
      </c>
      <c r="AA93" s="8" t="s">
        <v>332</v>
      </c>
      <c r="AB93" s="17" t="str">
        <f t="shared" si="9"/>
        <v>200107</v>
      </c>
      <c r="AC93" s="8" t="s">
        <v>259</v>
      </c>
      <c r="AD93" s="8" t="s">
        <v>348</v>
      </c>
      <c r="BF93" s="19" t="s">
        <v>221</v>
      </c>
    </row>
    <row r="94" spans="1:58" ht="33" customHeight="1" x14ac:dyDescent="0.3">
      <c r="A94" s="48">
        <v>92</v>
      </c>
      <c r="B94" s="28" t="s">
        <v>211</v>
      </c>
      <c r="C94" s="6" t="s">
        <v>223</v>
      </c>
      <c r="D94" s="6" t="s">
        <v>437</v>
      </c>
      <c r="E94" s="6" t="s">
        <v>214</v>
      </c>
      <c r="F94" s="20" t="str">
        <f t="shared" si="7"/>
        <v>일반직무</v>
      </c>
      <c r="G94" s="8" t="s">
        <v>350</v>
      </c>
      <c r="H94" s="17" t="s">
        <v>219</v>
      </c>
      <c r="I94" s="8" t="s">
        <v>550</v>
      </c>
      <c r="J94" s="22" t="s">
        <v>939</v>
      </c>
      <c r="K94" s="47" t="s">
        <v>989</v>
      </c>
      <c r="L94" s="8" t="s">
        <v>220</v>
      </c>
      <c r="M94" s="8" t="s">
        <v>191</v>
      </c>
      <c r="N94" s="17">
        <f>VLOOKUP(AB94,'조정계수 2025.02.01'!A:C,3,0)</f>
        <v>0.9</v>
      </c>
      <c r="O94" s="16">
        <v>19</v>
      </c>
      <c r="P94" s="16">
        <v>1</v>
      </c>
      <c r="Q94" s="8">
        <v>20</v>
      </c>
      <c r="R94" s="8">
        <v>40</v>
      </c>
      <c r="S94" s="21" t="s">
        <v>199</v>
      </c>
      <c r="T94" s="8" t="s">
        <v>209</v>
      </c>
      <c r="U94" s="43">
        <f t="shared" si="8"/>
        <v>83600</v>
      </c>
      <c r="V94" s="21"/>
      <c r="W94" s="21" t="s">
        <v>270</v>
      </c>
      <c r="X94" s="21" t="s">
        <v>44</v>
      </c>
      <c r="Y94" s="21" t="s">
        <v>59</v>
      </c>
      <c r="Z94" s="8" t="s">
        <v>426</v>
      </c>
      <c r="AA94" s="8" t="s">
        <v>246</v>
      </c>
      <c r="AB94" s="17" t="str">
        <f t="shared" si="9"/>
        <v>050102</v>
      </c>
      <c r="AC94" s="8" t="s">
        <v>256</v>
      </c>
      <c r="AD94" s="8" t="s">
        <v>348</v>
      </c>
      <c r="BF94" s="19" t="s">
        <v>221</v>
      </c>
    </row>
    <row r="95" spans="1:58" ht="33" customHeight="1" x14ac:dyDescent="0.3">
      <c r="A95" s="48">
        <v>93</v>
      </c>
      <c r="B95" s="28" t="s">
        <v>211</v>
      </c>
      <c r="C95" s="6" t="s">
        <v>223</v>
      </c>
      <c r="D95" s="6" t="s">
        <v>458</v>
      </c>
      <c r="E95" s="6" t="s">
        <v>469</v>
      </c>
      <c r="F95" s="20" t="str">
        <f t="shared" si="7"/>
        <v>일반직무</v>
      </c>
      <c r="G95" s="8" t="s">
        <v>350</v>
      </c>
      <c r="H95" s="67" t="s">
        <v>215</v>
      </c>
      <c r="I95" s="8" t="s">
        <v>537</v>
      </c>
      <c r="J95" s="22" t="s">
        <v>940</v>
      </c>
      <c r="K95" s="47" t="s">
        <v>990</v>
      </c>
      <c r="L95" s="8" t="s">
        <v>220</v>
      </c>
      <c r="M95" s="8" t="s">
        <v>206</v>
      </c>
      <c r="N95" s="17">
        <v>1</v>
      </c>
      <c r="O95" s="16">
        <v>19</v>
      </c>
      <c r="P95" s="16">
        <v>1</v>
      </c>
      <c r="Q95" s="8">
        <v>20</v>
      </c>
      <c r="R95" s="8">
        <v>40</v>
      </c>
      <c r="S95" s="21" t="s">
        <v>199</v>
      </c>
      <c r="T95" s="8" t="s">
        <v>209</v>
      </c>
      <c r="U95" s="43">
        <f t="shared" si="8"/>
        <v>123200</v>
      </c>
      <c r="V95" s="26" t="s">
        <v>52</v>
      </c>
      <c r="W95" s="26" t="s">
        <v>389</v>
      </c>
      <c r="X95" s="26" t="s">
        <v>34</v>
      </c>
      <c r="Y95" s="26" t="s">
        <v>119</v>
      </c>
      <c r="Z95" s="8" t="s">
        <v>426</v>
      </c>
      <c r="AA95" s="8" t="s">
        <v>258</v>
      </c>
      <c r="AB95" s="17" t="str">
        <f t="shared" si="9"/>
        <v>020101</v>
      </c>
      <c r="AC95" s="8" t="s">
        <v>326</v>
      </c>
      <c r="AD95" s="8" t="s">
        <v>348</v>
      </c>
      <c r="BF95" s="19" t="s">
        <v>221</v>
      </c>
    </row>
    <row r="96" spans="1:58" ht="33" customHeight="1" x14ac:dyDescent="0.3">
      <c r="A96" s="48">
        <v>94</v>
      </c>
      <c r="B96" s="28" t="s">
        <v>211</v>
      </c>
      <c r="C96" s="6" t="s">
        <v>223</v>
      </c>
      <c r="D96" s="6" t="s">
        <v>437</v>
      </c>
      <c r="E96" s="6" t="s">
        <v>418</v>
      </c>
      <c r="F96" s="20" t="str">
        <f t="shared" si="7"/>
        <v>NCS과정</v>
      </c>
      <c r="G96" s="8" t="s">
        <v>353</v>
      </c>
      <c r="H96" s="17"/>
      <c r="I96" s="8" t="s">
        <v>542</v>
      </c>
      <c r="J96" s="22" t="s">
        <v>941</v>
      </c>
      <c r="K96" s="47" t="s">
        <v>991</v>
      </c>
      <c r="L96" s="8" t="s">
        <v>220</v>
      </c>
      <c r="M96" s="8" t="s">
        <v>191</v>
      </c>
      <c r="N96" s="17">
        <f>VLOOKUP(AB96,'조정계수 2025.02.01'!A:C,3,0)</f>
        <v>0.8</v>
      </c>
      <c r="O96" s="16">
        <v>30</v>
      </c>
      <c r="P96" s="16">
        <v>0</v>
      </c>
      <c r="Q96" s="8">
        <v>30</v>
      </c>
      <c r="R96" s="8">
        <v>40</v>
      </c>
      <c r="S96" s="21" t="s">
        <v>199</v>
      </c>
      <c r="T96" s="8" t="s">
        <v>209</v>
      </c>
      <c r="U96" s="43">
        <f t="shared" si="8"/>
        <v>125400</v>
      </c>
      <c r="V96" s="26" t="s">
        <v>22</v>
      </c>
      <c r="W96" s="27" t="s">
        <v>17</v>
      </c>
      <c r="X96" s="26" t="s">
        <v>38</v>
      </c>
      <c r="Y96" s="26" t="s">
        <v>293</v>
      </c>
      <c r="Z96" s="8" t="s">
        <v>425</v>
      </c>
      <c r="AA96" s="8" t="s">
        <v>245</v>
      </c>
      <c r="AB96" s="17" t="str">
        <f t="shared" si="9"/>
        <v>040301</v>
      </c>
      <c r="AC96" s="8" t="s">
        <v>252</v>
      </c>
      <c r="AD96" s="8" t="s">
        <v>355</v>
      </c>
      <c r="BF96" s="19" t="s">
        <v>221</v>
      </c>
    </row>
    <row r="97" spans="1:58" ht="33" customHeight="1" x14ac:dyDescent="0.3">
      <c r="A97" s="48">
        <v>95</v>
      </c>
      <c r="B97" s="28" t="s">
        <v>211</v>
      </c>
      <c r="C97" s="6" t="s">
        <v>223</v>
      </c>
      <c r="D97" s="6" t="s">
        <v>473</v>
      </c>
      <c r="E97" s="6" t="s">
        <v>450</v>
      </c>
      <c r="F97" s="20" t="str">
        <f t="shared" si="7"/>
        <v>NCS과정</v>
      </c>
      <c r="G97" s="8" t="s">
        <v>353</v>
      </c>
      <c r="H97" s="17"/>
      <c r="I97" s="8" t="s">
        <v>552</v>
      </c>
      <c r="J97" s="22" t="s">
        <v>942</v>
      </c>
      <c r="K97" s="47" t="s">
        <v>992</v>
      </c>
      <c r="L97" s="8" t="s">
        <v>220</v>
      </c>
      <c r="M97" s="8" t="s">
        <v>191</v>
      </c>
      <c r="N97" s="17">
        <f>VLOOKUP(AB97,'조정계수 2025.02.01'!A:C,3,0)</f>
        <v>0.9</v>
      </c>
      <c r="O97" s="16">
        <v>30</v>
      </c>
      <c r="P97" s="16">
        <v>0</v>
      </c>
      <c r="Q97" s="8">
        <v>30</v>
      </c>
      <c r="R97" s="8">
        <v>40</v>
      </c>
      <c r="S97" s="21" t="s">
        <v>199</v>
      </c>
      <c r="T97" s="8" t="s">
        <v>209</v>
      </c>
      <c r="U97" s="43">
        <f t="shared" si="8"/>
        <v>125400</v>
      </c>
      <c r="V97" s="26" t="s">
        <v>28</v>
      </c>
      <c r="W97" s="26" t="s">
        <v>83</v>
      </c>
      <c r="X97" s="26" t="s">
        <v>27</v>
      </c>
      <c r="Y97" s="26" t="s">
        <v>291</v>
      </c>
      <c r="Z97" s="8" t="s">
        <v>425</v>
      </c>
      <c r="AA97" s="8" t="s">
        <v>248</v>
      </c>
      <c r="AB97" s="17" t="str">
        <f t="shared" si="9"/>
        <v>200105</v>
      </c>
      <c r="AC97" s="8" t="s">
        <v>356</v>
      </c>
      <c r="AD97" s="8" t="s">
        <v>355</v>
      </c>
      <c r="BF97" s="19" t="s">
        <v>221</v>
      </c>
    </row>
    <row r="98" spans="1:58" ht="33" customHeight="1" x14ac:dyDescent="0.25">
      <c r="A98" s="48">
        <v>96</v>
      </c>
      <c r="B98" s="28" t="s">
        <v>211</v>
      </c>
      <c r="C98" s="5" t="s">
        <v>223</v>
      </c>
      <c r="D98" s="5" t="s">
        <v>437</v>
      </c>
      <c r="E98" s="5" t="s">
        <v>184</v>
      </c>
      <c r="F98" s="20" t="str">
        <f t="shared" si="7"/>
        <v>NCS과정</v>
      </c>
      <c r="G98" s="8" t="s">
        <v>353</v>
      </c>
      <c r="H98" s="17"/>
      <c r="I98" s="8" t="s">
        <v>566</v>
      </c>
      <c r="J98" s="22" t="s">
        <v>943</v>
      </c>
      <c r="K98" s="47" t="s">
        <v>993</v>
      </c>
      <c r="L98" s="8" t="s">
        <v>220</v>
      </c>
      <c r="M98" s="8" t="s">
        <v>191</v>
      </c>
      <c r="N98" s="17">
        <v>1</v>
      </c>
      <c r="O98" s="16">
        <v>30</v>
      </c>
      <c r="P98" s="16">
        <v>0</v>
      </c>
      <c r="Q98" s="8">
        <v>30</v>
      </c>
      <c r="R98" s="8">
        <v>40</v>
      </c>
      <c r="S98" s="21" t="s">
        <v>199</v>
      </c>
      <c r="T98" s="8" t="s">
        <v>209</v>
      </c>
      <c r="U98" s="43">
        <f t="shared" si="8"/>
        <v>125400</v>
      </c>
      <c r="V98" s="25" t="s">
        <v>3</v>
      </c>
      <c r="W98" s="25" t="s">
        <v>102</v>
      </c>
      <c r="X98" s="25" t="s">
        <v>304</v>
      </c>
      <c r="Y98" s="25" t="s">
        <v>280</v>
      </c>
      <c r="Z98" s="8" t="s">
        <v>425</v>
      </c>
      <c r="AA98" s="8" t="s">
        <v>127</v>
      </c>
      <c r="AB98" s="17" t="str">
        <f t="shared" si="9"/>
        <v>200303</v>
      </c>
      <c r="AC98" s="8" t="s">
        <v>357</v>
      </c>
      <c r="AD98" s="8" t="s">
        <v>355</v>
      </c>
      <c r="BF98" s="19" t="s">
        <v>221</v>
      </c>
    </row>
    <row r="99" spans="1:58" ht="33" customHeight="1" x14ac:dyDescent="0.3">
      <c r="G99" s="9"/>
      <c r="H99" s="9"/>
      <c r="M99" s="9"/>
      <c r="N99" s="9"/>
      <c r="O99" s="12"/>
      <c r="P99" s="12"/>
      <c r="Q99" s="12"/>
      <c r="R99" s="12"/>
      <c r="S99" s="12"/>
      <c r="U99" s="33"/>
      <c r="V99" s="15"/>
      <c r="W99" s="15"/>
      <c r="X99" s="15"/>
      <c r="Y99" s="15"/>
      <c r="Z99" s="10"/>
      <c r="AA99" s="9"/>
      <c r="AB99" s="18"/>
      <c r="AC99" s="11"/>
      <c r="AD99" s="11"/>
    </row>
    <row r="100" spans="1:58" ht="33" customHeight="1" x14ac:dyDescent="0.3">
      <c r="G100" s="9"/>
      <c r="H100" s="9"/>
      <c r="M100" s="9"/>
      <c r="N100" s="9"/>
      <c r="O100" s="12"/>
      <c r="P100" s="12"/>
      <c r="Q100" s="12"/>
      <c r="R100" s="12"/>
      <c r="S100" s="12"/>
      <c r="U100" s="33"/>
      <c r="V100" s="15"/>
      <c r="W100" s="15"/>
      <c r="X100" s="15"/>
      <c r="Y100" s="15"/>
      <c r="Z100" s="10"/>
      <c r="AA100" s="9"/>
      <c r="AB100" s="18"/>
      <c r="AC100" s="11"/>
      <c r="AD100" s="11"/>
    </row>
    <row r="101" spans="1:58" ht="33" customHeight="1" x14ac:dyDescent="0.3">
      <c r="G101" s="9"/>
      <c r="H101" s="9"/>
      <c r="M101" s="9"/>
      <c r="N101" s="9"/>
      <c r="O101" s="12"/>
      <c r="P101" s="12"/>
      <c r="Q101" s="12"/>
      <c r="R101" s="12"/>
      <c r="S101" s="12"/>
      <c r="U101" s="33"/>
      <c r="Z101" s="10"/>
      <c r="AA101" s="9"/>
      <c r="AB101" s="18"/>
      <c r="AC101" s="11"/>
      <c r="AD101" s="11"/>
    </row>
    <row r="102" spans="1:58" ht="33" customHeight="1" x14ac:dyDescent="0.3">
      <c r="G102" s="9"/>
      <c r="H102" s="9"/>
      <c r="M102" s="9"/>
      <c r="N102" s="9"/>
      <c r="O102" s="12"/>
      <c r="P102" s="12"/>
      <c r="Q102" s="12"/>
      <c r="R102" s="12"/>
      <c r="S102" s="12"/>
      <c r="U102" s="33"/>
      <c r="Z102" s="10"/>
      <c r="AA102" s="9"/>
      <c r="AB102" s="18"/>
      <c r="AC102" s="11"/>
      <c r="AD102" s="11"/>
    </row>
    <row r="103" spans="1:58" ht="33" customHeight="1" x14ac:dyDescent="0.3">
      <c r="G103" s="9"/>
      <c r="H103" s="9"/>
      <c r="M103" s="9"/>
      <c r="N103" s="9"/>
      <c r="O103" s="12"/>
      <c r="P103" s="12"/>
      <c r="Q103" s="12"/>
      <c r="R103" s="12"/>
      <c r="S103" s="12"/>
      <c r="U103" s="33"/>
      <c r="Z103" s="10"/>
      <c r="AA103" s="9"/>
      <c r="AB103" s="18"/>
      <c r="AC103" s="11"/>
      <c r="AD103" s="11"/>
    </row>
    <row r="104" spans="1:58" ht="33" customHeight="1" x14ac:dyDescent="0.3">
      <c r="G104" s="9"/>
      <c r="H104" s="9"/>
      <c r="M104" s="9"/>
      <c r="N104" s="9"/>
      <c r="O104" s="12"/>
      <c r="P104" s="12"/>
      <c r="Q104" s="12"/>
      <c r="R104" s="12"/>
      <c r="S104" s="12"/>
      <c r="U104" s="33"/>
      <c r="Z104" s="10"/>
      <c r="AA104" s="9"/>
      <c r="AB104" s="18"/>
      <c r="AC104" s="11"/>
      <c r="AD104" s="11"/>
    </row>
    <row r="105" spans="1:58" ht="33" customHeight="1" x14ac:dyDescent="0.3">
      <c r="G105" s="9"/>
      <c r="H105" s="9"/>
      <c r="M105" s="9"/>
      <c r="N105" s="9"/>
      <c r="O105" s="12"/>
      <c r="P105" s="12"/>
      <c r="Q105" s="12"/>
      <c r="R105" s="12"/>
      <c r="S105" s="12"/>
      <c r="U105" s="33"/>
      <c r="Z105" s="10"/>
      <c r="AA105" s="9"/>
      <c r="AB105" s="18"/>
      <c r="AC105" s="11"/>
      <c r="AD105" s="11"/>
    </row>
    <row r="106" spans="1:58" ht="33" customHeight="1" x14ac:dyDescent="0.3">
      <c r="G106" s="9"/>
      <c r="H106" s="9"/>
      <c r="M106" s="9"/>
      <c r="N106" s="9"/>
      <c r="O106" s="12"/>
      <c r="P106" s="12"/>
      <c r="Q106" s="12"/>
      <c r="R106" s="12"/>
      <c r="S106" s="12"/>
      <c r="U106" s="33"/>
      <c r="Z106" s="10"/>
      <c r="AA106" s="9"/>
      <c r="AB106" s="18"/>
      <c r="AC106" s="11"/>
      <c r="AD106" s="11"/>
    </row>
    <row r="107" spans="1:58" ht="33" customHeight="1" x14ac:dyDescent="0.3">
      <c r="G107" s="9"/>
      <c r="H107" s="9"/>
      <c r="M107" s="9"/>
      <c r="N107" s="9"/>
      <c r="O107" s="12"/>
      <c r="P107" s="12"/>
      <c r="Q107" s="12"/>
      <c r="R107" s="12"/>
      <c r="S107" s="12"/>
      <c r="U107" s="33"/>
      <c r="Z107" s="10"/>
      <c r="AA107" s="9"/>
      <c r="AB107" s="18"/>
      <c r="AC107" s="11"/>
      <c r="AD107" s="11"/>
    </row>
    <row r="108" spans="1:58" ht="33" customHeight="1" x14ac:dyDescent="0.3">
      <c r="G108" s="9"/>
      <c r="H108" s="9"/>
      <c r="M108" s="9"/>
      <c r="N108" s="9"/>
      <c r="O108" s="12"/>
      <c r="P108" s="12"/>
      <c r="Q108" s="12"/>
      <c r="R108" s="12"/>
      <c r="S108" s="12"/>
      <c r="U108" s="33"/>
      <c r="Z108" s="10"/>
      <c r="AA108" s="9"/>
      <c r="AB108" s="18"/>
      <c r="AC108" s="11"/>
      <c r="AD108" s="11"/>
    </row>
    <row r="109" spans="1:58" ht="33" customHeight="1" x14ac:dyDescent="0.3">
      <c r="G109" s="9"/>
      <c r="H109" s="9"/>
      <c r="M109" s="9"/>
      <c r="N109" s="9"/>
      <c r="O109" s="12"/>
      <c r="P109" s="12"/>
      <c r="Q109" s="12"/>
      <c r="R109" s="12"/>
      <c r="S109" s="12"/>
      <c r="U109" s="33"/>
      <c r="Z109" s="10"/>
      <c r="AA109" s="9"/>
      <c r="AB109" s="18"/>
      <c r="AC109" s="11"/>
      <c r="AD109" s="11"/>
    </row>
    <row r="110" spans="1:58" ht="33" customHeight="1" x14ac:dyDescent="0.3">
      <c r="G110" s="9"/>
      <c r="H110" s="9"/>
      <c r="M110" s="9"/>
      <c r="N110" s="9"/>
      <c r="O110" s="12"/>
      <c r="P110" s="12"/>
      <c r="Q110" s="12"/>
      <c r="R110" s="12"/>
      <c r="S110" s="12"/>
      <c r="U110" s="33"/>
      <c r="Z110" s="10"/>
      <c r="AA110" s="9"/>
      <c r="AB110" s="18"/>
      <c r="AC110" s="11"/>
      <c r="AD110" s="11"/>
    </row>
    <row r="111" spans="1:58" ht="33" customHeight="1" x14ac:dyDescent="0.3">
      <c r="G111" s="9"/>
      <c r="H111" s="9"/>
      <c r="M111" s="9"/>
      <c r="N111" s="9"/>
      <c r="O111" s="12"/>
      <c r="P111" s="12"/>
      <c r="Q111" s="12"/>
      <c r="R111" s="12"/>
      <c r="S111" s="12"/>
      <c r="U111" s="33"/>
      <c r="Z111" s="10"/>
      <c r="AA111" s="9"/>
      <c r="AB111" s="18"/>
      <c r="AC111" s="11"/>
      <c r="AD111" s="11"/>
    </row>
    <row r="112" spans="1:58" ht="33" customHeight="1" x14ac:dyDescent="0.3">
      <c r="G112" s="9"/>
      <c r="H112" s="9"/>
      <c r="M112" s="9"/>
      <c r="N112" s="9"/>
      <c r="O112" s="12"/>
      <c r="P112" s="12"/>
      <c r="Q112" s="12"/>
      <c r="R112" s="12"/>
      <c r="S112" s="12"/>
      <c r="U112" s="33"/>
      <c r="Z112" s="10"/>
      <c r="AA112" s="9"/>
      <c r="AB112" s="18"/>
      <c r="AC112" s="11"/>
      <c r="AD112" s="11"/>
    </row>
    <row r="113" spans="7:30" ht="33" customHeight="1" x14ac:dyDescent="0.3">
      <c r="G113" s="9"/>
      <c r="H113" s="9"/>
      <c r="M113" s="9"/>
      <c r="N113" s="9"/>
      <c r="O113" s="12"/>
      <c r="P113" s="12"/>
      <c r="Q113" s="12"/>
      <c r="R113" s="12"/>
      <c r="S113" s="12"/>
      <c r="U113" s="33"/>
      <c r="Z113" s="10"/>
      <c r="AA113" s="9"/>
      <c r="AB113" s="18"/>
      <c r="AC113" s="11"/>
      <c r="AD113" s="11"/>
    </row>
    <row r="114" spans="7:30" ht="33" customHeight="1" x14ac:dyDescent="0.3">
      <c r="G114" s="9"/>
      <c r="H114" s="9"/>
      <c r="M114" s="9"/>
      <c r="N114" s="9"/>
      <c r="O114" s="12"/>
      <c r="P114" s="12"/>
      <c r="Q114" s="12"/>
      <c r="R114" s="12"/>
      <c r="S114" s="12"/>
      <c r="U114" s="33"/>
      <c r="Z114" s="10"/>
      <c r="AA114" s="9"/>
      <c r="AB114" s="18"/>
      <c r="AC114" s="11"/>
      <c r="AD114" s="11"/>
    </row>
    <row r="115" spans="7:30" ht="33" customHeight="1" x14ac:dyDescent="0.3">
      <c r="G115" s="9"/>
      <c r="H115" s="9"/>
      <c r="M115" s="9"/>
      <c r="N115" s="9"/>
      <c r="O115" s="12"/>
      <c r="P115" s="12"/>
      <c r="Q115" s="12"/>
      <c r="R115" s="12"/>
      <c r="S115" s="12"/>
      <c r="U115" s="33"/>
      <c r="Z115" s="10"/>
      <c r="AA115" s="9"/>
      <c r="AB115" s="18"/>
      <c r="AC115" s="11"/>
      <c r="AD115" s="11"/>
    </row>
    <row r="116" spans="7:30" ht="33" customHeight="1" x14ac:dyDescent="0.3">
      <c r="G116" s="9"/>
      <c r="H116" s="9"/>
      <c r="M116" s="9"/>
      <c r="N116" s="9"/>
      <c r="O116" s="12"/>
      <c r="P116" s="12"/>
      <c r="Q116" s="12"/>
      <c r="R116" s="12"/>
      <c r="S116" s="12"/>
      <c r="U116" s="33"/>
      <c r="Z116" s="10"/>
      <c r="AA116" s="9"/>
      <c r="AB116" s="18"/>
      <c r="AC116" s="11"/>
      <c r="AD116" s="11"/>
    </row>
    <row r="117" spans="7:30" ht="33" customHeight="1" x14ac:dyDescent="0.3">
      <c r="G117" s="9"/>
      <c r="H117" s="9"/>
      <c r="M117" s="9"/>
      <c r="N117" s="9"/>
      <c r="O117" s="12"/>
      <c r="P117" s="12"/>
      <c r="Q117" s="12"/>
      <c r="R117" s="12"/>
      <c r="S117" s="12"/>
      <c r="U117" s="33"/>
      <c r="Z117" s="10"/>
      <c r="AA117" s="9"/>
      <c r="AB117" s="18"/>
      <c r="AC117" s="11"/>
      <c r="AD117" s="11"/>
    </row>
    <row r="118" spans="7:30" ht="33" customHeight="1" x14ac:dyDescent="0.3">
      <c r="G118" s="9"/>
      <c r="H118" s="9"/>
      <c r="M118" s="9"/>
      <c r="N118" s="9"/>
      <c r="O118" s="12"/>
      <c r="P118" s="12"/>
      <c r="Q118" s="12"/>
      <c r="R118" s="12"/>
      <c r="S118" s="12"/>
      <c r="U118" s="33"/>
      <c r="Z118" s="10"/>
      <c r="AA118" s="9"/>
      <c r="AB118" s="18"/>
      <c r="AC118" s="11"/>
      <c r="AD118" s="11"/>
    </row>
    <row r="119" spans="7:30" ht="33" customHeight="1" x14ac:dyDescent="0.3">
      <c r="G119" s="9"/>
      <c r="H119" s="9"/>
      <c r="M119" s="9"/>
      <c r="N119" s="9"/>
      <c r="O119" s="12"/>
      <c r="P119" s="12"/>
      <c r="Q119" s="12"/>
      <c r="R119" s="12"/>
      <c r="S119" s="12"/>
      <c r="U119" s="33"/>
      <c r="Z119" s="10"/>
      <c r="AA119" s="9"/>
      <c r="AB119" s="18"/>
      <c r="AC119" s="11"/>
      <c r="AD119" s="11"/>
    </row>
    <row r="120" spans="7:30" ht="33" customHeight="1" x14ac:dyDescent="0.3">
      <c r="G120" s="9"/>
      <c r="H120" s="9"/>
      <c r="M120" s="9"/>
      <c r="N120" s="9"/>
      <c r="O120" s="12"/>
      <c r="P120" s="12"/>
      <c r="Q120" s="12"/>
      <c r="R120" s="12"/>
      <c r="S120" s="12"/>
      <c r="U120" s="33"/>
      <c r="Z120" s="10"/>
      <c r="AA120" s="9"/>
      <c r="AB120" s="18"/>
      <c r="AC120" s="11"/>
      <c r="AD120" s="11"/>
    </row>
    <row r="121" spans="7:30" ht="33" customHeight="1" x14ac:dyDescent="0.3">
      <c r="G121" s="9"/>
      <c r="H121" s="9"/>
      <c r="M121" s="9"/>
      <c r="N121" s="9"/>
      <c r="O121" s="12"/>
      <c r="P121" s="12"/>
      <c r="Q121" s="12"/>
      <c r="R121" s="12"/>
      <c r="S121" s="12"/>
      <c r="U121" s="33"/>
      <c r="Z121" s="10"/>
      <c r="AA121" s="9"/>
      <c r="AB121" s="18"/>
      <c r="AC121" s="11"/>
      <c r="AD121" s="11"/>
    </row>
    <row r="122" spans="7:30" ht="33" customHeight="1" x14ac:dyDescent="0.3">
      <c r="G122" s="9"/>
      <c r="H122" s="9"/>
      <c r="M122" s="9"/>
      <c r="N122" s="9"/>
      <c r="O122" s="12"/>
      <c r="P122" s="12"/>
      <c r="Q122" s="12"/>
      <c r="R122" s="12"/>
      <c r="S122" s="12"/>
      <c r="U122" s="33"/>
      <c r="Z122" s="10"/>
      <c r="AA122" s="9"/>
      <c r="AB122" s="18"/>
      <c r="AC122" s="11"/>
      <c r="AD122" s="11"/>
    </row>
    <row r="123" spans="7:30" ht="33" customHeight="1" x14ac:dyDescent="0.3">
      <c r="G123" s="9"/>
      <c r="H123" s="9"/>
      <c r="M123" s="9"/>
      <c r="N123" s="9"/>
      <c r="O123" s="12"/>
      <c r="P123" s="12"/>
      <c r="Q123" s="12"/>
      <c r="R123" s="12"/>
      <c r="S123" s="12"/>
      <c r="U123" s="33"/>
      <c r="Z123" s="10"/>
      <c r="AA123" s="9"/>
      <c r="AB123" s="18"/>
      <c r="AC123" s="11"/>
      <c r="AD123" s="11"/>
    </row>
    <row r="124" spans="7:30" ht="33" customHeight="1" x14ac:dyDescent="0.3">
      <c r="G124" s="9"/>
      <c r="H124" s="9"/>
      <c r="M124" s="9"/>
      <c r="N124" s="9"/>
      <c r="O124" s="12"/>
      <c r="P124" s="12"/>
      <c r="Q124" s="12"/>
      <c r="R124" s="12"/>
      <c r="S124" s="12"/>
      <c r="U124" s="33"/>
      <c r="Z124" s="10"/>
      <c r="AA124" s="9"/>
      <c r="AB124" s="18"/>
      <c r="AC124" s="11"/>
      <c r="AD124" s="11"/>
    </row>
    <row r="125" spans="7:30" ht="33" customHeight="1" x14ac:dyDescent="0.3">
      <c r="G125" s="9"/>
      <c r="H125" s="9"/>
      <c r="M125" s="9"/>
      <c r="N125" s="9"/>
      <c r="O125" s="12"/>
      <c r="P125" s="12"/>
      <c r="Q125" s="12"/>
      <c r="R125" s="12"/>
      <c r="S125" s="12"/>
      <c r="U125" s="33"/>
      <c r="Z125" s="10"/>
      <c r="AA125" s="9"/>
      <c r="AB125" s="18"/>
      <c r="AC125" s="11"/>
      <c r="AD125" s="11"/>
    </row>
    <row r="126" spans="7:30" ht="33" customHeight="1" x14ac:dyDescent="0.3">
      <c r="G126" s="9"/>
      <c r="H126" s="9"/>
      <c r="M126" s="9"/>
      <c r="N126" s="9"/>
      <c r="O126" s="12"/>
      <c r="P126" s="12"/>
      <c r="Q126" s="12"/>
      <c r="R126" s="12"/>
      <c r="S126" s="12"/>
      <c r="U126" s="33"/>
      <c r="Z126" s="10"/>
      <c r="AA126" s="9"/>
      <c r="AB126" s="18"/>
      <c r="AC126" s="11"/>
      <c r="AD126" s="11"/>
    </row>
    <row r="127" spans="7:30" ht="33" customHeight="1" x14ac:dyDescent="0.3">
      <c r="G127" s="9"/>
      <c r="H127" s="9"/>
      <c r="M127" s="9"/>
      <c r="N127" s="9"/>
      <c r="O127" s="12"/>
      <c r="P127" s="12"/>
      <c r="Q127" s="12"/>
      <c r="R127" s="12"/>
      <c r="S127" s="12"/>
      <c r="U127" s="33"/>
      <c r="Z127" s="10"/>
      <c r="AA127" s="9"/>
      <c r="AB127" s="18"/>
      <c r="AC127" s="11"/>
      <c r="AD127" s="11"/>
    </row>
    <row r="128" spans="7:30" ht="33" customHeight="1" x14ac:dyDescent="0.3">
      <c r="G128" s="9"/>
      <c r="H128" s="9"/>
      <c r="M128" s="9"/>
      <c r="N128" s="9"/>
      <c r="O128" s="12"/>
      <c r="P128" s="12"/>
      <c r="Q128" s="12"/>
      <c r="R128" s="12"/>
      <c r="S128" s="12"/>
      <c r="U128" s="33"/>
      <c r="Z128" s="10"/>
      <c r="AA128" s="9"/>
      <c r="AB128" s="18"/>
      <c r="AC128" s="11"/>
      <c r="AD128" s="11"/>
    </row>
    <row r="129" spans="13:30" ht="33" customHeight="1" x14ac:dyDescent="0.3">
      <c r="M129" s="9"/>
      <c r="N129" s="9"/>
      <c r="O129" s="12"/>
      <c r="P129" s="12"/>
      <c r="Q129" s="12"/>
      <c r="R129" s="12"/>
      <c r="S129" s="12"/>
      <c r="U129" s="33"/>
      <c r="AA129" s="9"/>
      <c r="AB129" s="18"/>
      <c r="AC129" s="11"/>
      <c r="AD129" s="11"/>
    </row>
    <row r="130" spans="13:30" ht="33" customHeight="1" x14ac:dyDescent="0.3">
      <c r="M130" s="9"/>
      <c r="N130" s="9"/>
      <c r="O130" s="12"/>
      <c r="P130" s="12"/>
      <c r="Q130" s="12"/>
      <c r="R130" s="12"/>
      <c r="S130" s="12"/>
      <c r="U130" s="33"/>
      <c r="AA130" s="9"/>
      <c r="AB130" s="18"/>
      <c r="AC130" s="11"/>
      <c r="AD130" s="11"/>
    </row>
    <row r="131" spans="13:30" ht="33" customHeight="1" x14ac:dyDescent="0.3">
      <c r="M131" s="9"/>
      <c r="N131" s="9"/>
      <c r="O131" s="12"/>
      <c r="P131" s="12"/>
      <c r="Q131" s="12"/>
      <c r="R131" s="12"/>
      <c r="S131" s="12"/>
      <c r="U131" s="33"/>
      <c r="AA131" s="9"/>
      <c r="AB131" s="18"/>
      <c r="AC131" s="11"/>
      <c r="AD131" s="11"/>
    </row>
    <row r="132" spans="13:30" ht="33" customHeight="1" x14ac:dyDescent="0.3">
      <c r="M132" s="9"/>
      <c r="N132" s="9"/>
      <c r="O132" s="12"/>
      <c r="P132" s="12"/>
      <c r="Q132" s="12"/>
      <c r="R132" s="12"/>
      <c r="S132" s="12"/>
      <c r="U132" s="33"/>
      <c r="AA132" s="9"/>
      <c r="AB132" s="18"/>
      <c r="AC132" s="11"/>
      <c r="AD132" s="11"/>
    </row>
    <row r="133" spans="13:30" ht="33" customHeight="1" x14ac:dyDescent="0.3">
      <c r="M133" s="9"/>
      <c r="N133" s="9"/>
      <c r="O133" s="12"/>
      <c r="P133" s="12"/>
      <c r="Q133" s="12"/>
      <c r="R133" s="12"/>
      <c r="S133" s="12"/>
      <c r="U133" s="33"/>
      <c r="AA133" s="9"/>
      <c r="AB133" s="18"/>
      <c r="AC133" s="11"/>
      <c r="AD133" s="11"/>
    </row>
    <row r="134" spans="13:30" ht="33" customHeight="1" x14ac:dyDescent="0.3">
      <c r="M134" s="9"/>
      <c r="N134" s="9"/>
      <c r="O134" s="12"/>
      <c r="P134" s="12"/>
      <c r="Q134" s="12"/>
      <c r="R134" s="12"/>
      <c r="S134" s="12"/>
      <c r="U134" s="33"/>
      <c r="AA134" s="9"/>
      <c r="AB134" s="18"/>
      <c r="AC134" s="11"/>
      <c r="AD134" s="11"/>
    </row>
    <row r="135" spans="13:30" ht="33" customHeight="1" x14ac:dyDescent="0.3">
      <c r="M135" s="9"/>
      <c r="N135" s="9"/>
      <c r="O135" s="12"/>
      <c r="P135" s="12"/>
      <c r="Q135" s="12"/>
      <c r="R135" s="12"/>
      <c r="S135" s="12"/>
      <c r="U135" s="33"/>
      <c r="AA135" s="9"/>
      <c r="AB135" s="18"/>
      <c r="AC135" s="11"/>
      <c r="AD135" s="11"/>
    </row>
    <row r="136" spans="13:30" ht="33" customHeight="1" x14ac:dyDescent="0.3">
      <c r="M136" s="9"/>
      <c r="N136" s="9"/>
      <c r="O136" s="12"/>
      <c r="P136" s="12"/>
      <c r="Q136" s="12"/>
      <c r="R136" s="12"/>
      <c r="S136" s="12"/>
      <c r="U136" s="33"/>
      <c r="AA136" s="9"/>
      <c r="AB136" s="18"/>
      <c r="AC136" s="11"/>
      <c r="AD136" s="11"/>
    </row>
    <row r="137" spans="13:30" ht="33" customHeight="1" x14ac:dyDescent="0.3">
      <c r="M137" s="9"/>
      <c r="N137" s="9"/>
      <c r="O137" s="12"/>
      <c r="P137" s="12"/>
      <c r="Q137" s="12"/>
      <c r="R137" s="12"/>
      <c r="S137" s="12"/>
      <c r="U137" s="33"/>
      <c r="AA137" s="9"/>
      <c r="AB137" s="18"/>
      <c r="AC137" s="11"/>
      <c r="AD137" s="11"/>
    </row>
    <row r="138" spans="13:30" ht="33" customHeight="1" x14ac:dyDescent="0.3">
      <c r="M138" s="9"/>
      <c r="N138" s="9"/>
      <c r="O138" s="12"/>
      <c r="P138" s="12"/>
      <c r="Q138" s="12"/>
      <c r="R138" s="12"/>
      <c r="S138" s="12"/>
      <c r="U138" s="33"/>
      <c r="AA138" s="9"/>
      <c r="AB138" s="18"/>
      <c r="AC138" s="11"/>
      <c r="AD138" s="11"/>
    </row>
    <row r="139" spans="13:30" ht="33" customHeight="1" x14ac:dyDescent="0.3">
      <c r="M139" s="9"/>
      <c r="N139" s="9"/>
      <c r="O139" s="12"/>
      <c r="P139" s="12"/>
      <c r="Q139" s="12"/>
      <c r="R139" s="12"/>
      <c r="S139" s="12"/>
      <c r="U139" s="33"/>
      <c r="AA139" s="9"/>
      <c r="AB139" s="18"/>
      <c r="AC139" s="11"/>
      <c r="AD139" s="11"/>
    </row>
    <row r="140" spans="13:30" ht="33" customHeight="1" x14ac:dyDescent="0.3">
      <c r="M140" s="9"/>
      <c r="N140" s="9"/>
      <c r="O140" s="12"/>
      <c r="P140" s="12"/>
      <c r="Q140" s="12"/>
      <c r="R140" s="12"/>
      <c r="S140" s="12"/>
      <c r="U140" s="33"/>
      <c r="AA140" s="9"/>
      <c r="AB140" s="18"/>
      <c r="AC140" s="11"/>
      <c r="AD140" s="11"/>
    </row>
    <row r="141" spans="13:30" ht="33" customHeight="1" x14ac:dyDescent="0.3">
      <c r="M141" s="9"/>
      <c r="N141" s="9"/>
      <c r="O141" s="12"/>
      <c r="P141" s="12"/>
      <c r="Q141" s="12"/>
      <c r="R141" s="12"/>
      <c r="S141" s="12"/>
      <c r="U141" s="33"/>
      <c r="AA141" s="9"/>
      <c r="AB141" s="18"/>
      <c r="AC141" s="11"/>
      <c r="AD141" s="11"/>
    </row>
    <row r="142" spans="13:30" ht="33" customHeight="1" x14ac:dyDescent="0.3">
      <c r="M142" s="9"/>
      <c r="N142" s="9"/>
      <c r="O142" s="12"/>
      <c r="P142" s="12"/>
      <c r="Q142" s="12"/>
      <c r="R142" s="12"/>
      <c r="S142" s="12"/>
      <c r="U142" s="33"/>
      <c r="AA142" s="9"/>
      <c r="AB142" s="18"/>
      <c r="AC142" s="11"/>
      <c r="AD142" s="11"/>
    </row>
    <row r="143" spans="13:30" ht="33" customHeight="1" x14ac:dyDescent="0.3">
      <c r="M143" s="9"/>
      <c r="N143" s="9"/>
      <c r="O143" s="12"/>
      <c r="P143" s="12"/>
      <c r="Q143" s="12"/>
      <c r="R143" s="12"/>
      <c r="S143" s="12"/>
      <c r="U143" s="33"/>
      <c r="AA143" s="9"/>
      <c r="AB143" s="18"/>
      <c r="AC143" s="11"/>
      <c r="AD143" s="11"/>
    </row>
    <row r="144" spans="13:30" ht="33" customHeight="1" x14ac:dyDescent="0.3">
      <c r="M144" s="9"/>
      <c r="N144" s="9"/>
      <c r="O144" s="12"/>
      <c r="P144" s="12"/>
      <c r="Q144" s="12"/>
      <c r="R144" s="12"/>
      <c r="S144" s="12"/>
      <c r="U144" s="33"/>
      <c r="AA144" s="9"/>
      <c r="AB144" s="18"/>
      <c r="AC144" s="11"/>
      <c r="AD144" s="11"/>
    </row>
    <row r="145" spans="13:30" ht="33" customHeight="1" x14ac:dyDescent="0.3">
      <c r="M145" s="9"/>
      <c r="N145" s="9"/>
      <c r="O145" s="12"/>
      <c r="P145" s="12"/>
      <c r="Q145" s="12"/>
      <c r="R145" s="12"/>
      <c r="S145" s="12"/>
      <c r="U145" s="33"/>
      <c r="AA145" s="9"/>
      <c r="AB145" s="18"/>
      <c r="AC145" s="11"/>
      <c r="AD145" s="11"/>
    </row>
    <row r="146" spans="13:30" ht="33" customHeight="1" x14ac:dyDescent="0.3">
      <c r="M146" s="9"/>
      <c r="N146" s="9"/>
      <c r="O146" s="12"/>
      <c r="P146" s="12"/>
      <c r="Q146" s="12"/>
      <c r="R146" s="12"/>
      <c r="S146" s="12"/>
      <c r="U146" s="33"/>
      <c r="AA146" s="9"/>
      <c r="AB146" s="18"/>
      <c r="AC146" s="11"/>
      <c r="AD146" s="11"/>
    </row>
    <row r="147" spans="13:30" ht="33" customHeight="1" x14ac:dyDescent="0.3">
      <c r="M147" s="9"/>
      <c r="N147" s="9"/>
      <c r="O147" s="12"/>
      <c r="P147" s="12"/>
      <c r="Q147" s="12"/>
      <c r="R147" s="12"/>
      <c r="S147" s="12"/>
      <c r="U147" s="33"/>
      <c r="AA147" s="9"/>
      <c r="AB147" s="18"/>
      <c r="AC147" s="11"/>
      <c r="AD147" s="11"/>
    </row>
    <row r="148" spans="13:30" ht="33" customHeight="1" x14ac:dyDescent="0.3">
      <c r="M148" s="9"/>
      <c r="N148" s="9"/>
      <c r="O148" s="12"/>
      <c r="P148" s="12"/>
      <c r="Q148" s="12"/>
      <c r="R148" s="12"/>
      <c r="S148" s="12"/>
      <c r="U148" s="33"/>
      <c r="AA148" s="9"/>
      <c r="AB148" s="18"/>
      <c r="AC148" s="11"/>
      <c r="AD148" s="11"/>
    </row>
    <row r="149" spans="13:30" ht="33" customHeight="1" x14ac:dyDescent="0.3">
      <c r="M149" s="9"/>
      <c r="N149" s="9"/>
      <c r="O149" s="12"/>
      <c r="P149" s="12"/>
      <c r="Q149" s="12"/>
      <c r="R149" s="12"/>
      <c r="S149" s="12"/>
      <c r="U149" s="33"/>
      <c r="AA149" s="9"/>
      <c r="AB149" s="18"/>
      <c r="AC149" s="11"/>
      <c r="AD149" s="11"/>
    </row>
    <row r="150" spans="13:30" ht="33" customHeight="1" x14ac:dyDescent="0.3">
      <c r="M150" s="9"/>
      <c r="N150" s="9"/>
      <c r="O150" s="12"/>
      <c r="P150" s="12"/>
      <c r="Q150" s="12"/>
      <c r="R150" s="12"/>
      <c r="S150" s="12"/>
      <c r="U150" s="33"/>
      <c r="AA150" s="9"/>
      <c r="AB150" s="18"/>
      <c r="AC150" s="11"/>
      <c r="AD150" s="11"/>
    </row>
    <row r="151" spans="13:30" ht="33" customHeight="1" x14ac:dyDescent="0.3">
      <c r="M151" s="9"/>
      <c r="N151" s="9"/>
      <c r="O151" s="12"/>
      <c r="P151" s="12"/>
      <c r="Q151" s="12"/>
      <c r="R151" s="12"/>
      <c r="S151" s="12"/>
      <c r="U151" s="33"/>
      <c r="AA151" s="9"/>
      <c r="AB151" s="18"/>
      <c r="AC151" s="11"/>
      <c r="AD151" s="11"/>
    </row>
    <row r="152" spans="13:30" ht="33" customHeight="1" x14ac:dyDescent="0.3">
      <c r="M152" s="9"/>
      <c r="N152" s="9"/>
      <c r="O152" s="12"/>
      <c r="P152" s="12"/>
      <c r="Q152" s="12"/>
      <c r="R152" s="12"/>
      <c r="S152" s="12"/>
      <c r="U152" s="33"/>
      <c r="AA152" s="9"/>
      <c r="AB152" s="18"/>
      <c r="AC152" s="11"/>
      <c r="AD152" s="11"/>
    </row>
    <row r="153" spans="13:30" ht="33" customHeight="1" x14ac:dyDescent="0.3">
      <c r="M153" s="9"/>
      <c r="N153" s="9"/>
      <c r="O153" s="12"/>
      <c r="P153" s="12"/>
      <c r="Q153" s="12"/>
      <c r="R153" s="12"/>
      <c r="S153" s="12"/>
      <c r="U153" s="33"/>
      <c r="AA153" s="9"/>
      <c r="AB153" s="18"/>
      <c r="AC153" s="11"/>
      <c r="AD153" s="11"/>
    </row>
    <row r="154" spans="13:30" ht="33" customHeight="1" x14ac:dyDescent="0.3">
      <c r="M154" s="9"/>
      <c r="N154" s="9"/>
      <c r="O154" s="12"/>
      <c r="P154" s="12"/>
      <c r="Q154" s="12"/>
      <c r="R154" s="12"/>
      <c r="S154" s="12"/>
      <c r="U154" s="33"/>
      <c r="AA154" s="9"/>
      <c r="AB154" s="18"/>
      <c r="AC154" s="11"/>
      <c r="AD154" s="11"/>
    </row>
    <row r="155" spans="13:30" ht="33" customHeight="1" x14ac:dyDescent="0.3">
      <c r="M155" s="9"/>
      <c r="N155" s="9"/>
      <c r="O155" s="12"/>
      <c r="P155" s="12"/>
      <c r="Q155" s="12"/>
      <c r="R155" s="12"/>
      <c r="S155" s="12"/>
      <c r="U155" s="33"/>
      <c r="AA155" s="9"/>
      <c r="AB155" s="18"/>
      <c r="AC155" s="11"/>
      <c r="AD155" s="11"/>
    </row>
    <row r="156" spans="13:30" ht="33" customHeight="1" x14ac:dyDescent="0.3">
      <c r="M156" s="9"/>
      <c r="N156" s="9"/>
      <c r="O156" s="12"/>
      <c r="P156" s="12"/>
      <c r="Q156" s="12"/>
      <c r="R156" s="12"/>
      <c r="S156" s="12"/>
      <c r="U156" s="33"/>
      <c r="AA156" s="9"/>
      <c r="AB156" s="18"/>
      <c r="AC156" s="11"/>
      <c r="AD156" s="11"/>
    </row>
    <row r="157" spans="13:30" ht="33" customHeight="1" x14ac:dyDescent="0.3">
      <c r="M157" s="9"/>
      <c r="N157" s="9"/>
      <c r="O157" s="12"/>
      <c r="P157" s="12"/>
      <c r="Q157" s="12"/>
      <c r="R157" s="12"/>
      <c r="S157" s="12"/>
      <c r="U157" s="33"/>
      <c r="AA157" s="9"/>
      <c r="AB157" s="18"/>
      <c r="AC157" s="11"/>
      <c r="AD157" s="11"/>
    </row>
    <row r="158" spans="13:30" ht="33" customHeight="1" x14ac:dyDescent="0.3">
      <c r="M158" s="9"/>
      <c r="N158" s="9"/>
      <c r="O158" s="12"/>
      <c r="P158" s="12"/>
      <c r="Q158" s="12"/>
      <c r="R158" s="12"/>
      <c r="S158" s="12"/>
      <c r="U158" s="33"/>
      <c r="AA158" s="9"/>
      <c r="AB158" s="18"/>
      <c r="AC158" s="11"/>
      <c r="AD158" s="11"/>
    </row>
    <row r="159" spans="13:30" ht="33" customHeight="1" x14ac:dyDescent="0.3">
      <c r="M159" s="9"/>
      <c r="N159" s="9"/>
      <c r="O159" s="12"/>
      <c r="P159" s="12"/>
      <c r="Q159" s="12"/>
      <c r="R159" s="12"/>
      <c r="S159" s="12"/>
      <c r="U159" s="33"/>
      <c r="AA159" s="9"/>
      <c r="AB159" s="18"/>
      <c r="AC159" s="11"/>
      <c r="AD159" s="11"/>
    </row>
    <row r="160" spans="13:30" ht="33" customHeight="1" x14ac:dyDescent="0.3">
      <c r="M160" s="9"/>
      <c r="N160" s="9"/>
      <c r="O160" s="12"/>
      <c r="P160" s="12"/>
      <c r="Q160" s="12"/>
      <c r="R160" s="12"/>
      <c r="S160" s="12"/>
      <c r="U160" s="33"/>
      <c r="AA160" s="9"/>
      <c r="AB160" s="18"/>
      <c r="AC160" s="11"/>
      <c r="AD160" s="11"/>
    </row>
    <row r="161" spans="13:30" ht="33" customHeight="1" x14ac:dyDescent="0.3">
      <c r="M161" s="9"/>
      <c r="N161" s="9"/>
      <c r="O161" s="12"/>
      <c r="P161" s="12"/>
      <c r="Q161" s="12"/>
      <c r="R161" s="12"/>
      <c r="S161" s="12"/>
      <c r="U161" s="33"/>
      <c r="AA161" s="9"/>
      <c r="AB161" s="18"/>
      <c r="AC161" s="11"/>
      <c r="AD161" s="11"/>
    </row>
    <row r="162" spans="13:30" ht="33" customHeight="1" x14ac:dyDescent="0.3">
      <c r="M162" s="9"/>
      <c r="N162" s="9"/>
      <c r="O162" s="12"/>
      <c r="P162" s="12"/>
      <c r="Q162" s="12"/>
      <c r="R162" s="12"/>
      <c r="S162" s="12"/>
      <c r="U162" s="33"/>
      <c r="AA162" s="9"/>
      <c r="AB162" s="18"/>
      <c r="AC162" s="11"/>
      <c r="AD162" s="11"/>
    </row>
    <row r="163" spans="13:30" ht="33" customHeight="1" x14ac:dyDescent="0.3">
      <c r="M163" s="9"/>
      <c r="N163" s="9"/>
      <c r="O163" s="12"/>
      <c r="P163" s="12"/>
      <c r="Q163" s="12"/>
      <c r="R163" s="12"/>
      <c r="S163" s="12"/>
      <c r="U163" s="33"/>
      <c r="AA163" s="9"/>
      <c r="AB163" s="18"/>
      <c r="AC163" s="11"/>
      <c r="AD163" s="11"/>
    </row>
    <row r="164" spans="13:30" ht="33" customHeight="1" x14ac:dyDescent="0.3">
      <c r="M164" s="9"/>
      <c r="N164" s="9"/>
      <c r="O164" s="12"/>
      <c r="P164" s="12"/>
      <c r="Q164" s="12"/>
      <c r="R164" s="12"/>
      <c r="S164" s="12"/>
      <c r="U164" s="33"/>
      <c r="AA164" s="9"/>
      <c r="AB164" s="18"/>
      <c r="AC164" s="11"/>
      <c r="AD164" s="11"/>
    </row>
    <row r="165" spans="13:30" ht="33" customHeight="1" x14ac:dyDescent="0.3">
      <c r="M165" s="9"/>
      <c r="N165" s="9"/>
      <c r="O165" s="12"/>
      <c r="P165" s="12"/>
      <c r="Q165" s="12"/>
      <c r="R165" s="12"/>
      <c r="S165" s="12"/>
      <c r="U165" s="33"/>
      <c r="AA165" s="9"/>
      <c r="AB165" s="18"/>
      <c r="AC165" s="11"/>
      <c r="AD165" s="11"/>
    </row>
    <row r="166" spans="13:30" ht="33" customHeight="1" x14ac:dyDescent="0.3">
      <c r="M166" s="9"/>
      <c r="N166" s="9"/>
      <c r="O166" s="12"/>
      <c r="P166" s="12"/>
      <c r="Q166" s="12"/>
      <c r="R166" s="12"/>
      <c r="S166" s="12"/>
      <c r="U166" s="33"/>
      <c r="AA166" s="9"/>
      <c r="AB166" s="18"/>
      <c r="AC166" s="11"/>
      <c r="AD166" s="11"/>
    </row>
    <row r="167" spans="13:30" ht="33" customHeight="1" x14ac:dyDescent="0.3">
      <c r="M167" s="9"/>
      <c r="N167" s="9"/>
      <c r="O167" s="12"/>
      <c r="P167" s="12"/>
      <c r="Q167" s="12"/>
      <c r="R167" s="12"/>
      <c r="S167" s="12"/>
      <c r="U167" s="33"/>
      <c r="AA167" s="9"/>
      <c r="AB167" s="18"/>
      <c r="AC167" s="11"/>
      <c r="AD167" s="11"/>
    </row>
    <row r="168" spans="13:30" ht="33" customHeight="1" x14ac:dyDescent="0.3">
      <c r="M168" s="9"/>
      <c r="N168" s="9"/>
      <c r="O168" s="12"/>
      <c r="P168" s="12"/>
      <c r="Q168" s="12"/>
      <c r="R168" s="12"/>
      <c r="S168" s="12"/>
      <c r="U168" s="33"/>
      <c r="AA168" s="9"/>
      <c r="AB168" s="18"/>
      <c r="AC168" s="11"/>
      <c r="AD168" s="11"/>
    </row>
    <row r="169" spans="13:30" ht="33" customHeight="1" x14ac:dyDescent="0.3">
      <c r="M169" s="9"/>
      <c r="N169" s="9"/>
      <c r="O169" s="12"/>
      <c r="P169" s="12"/>
      <c r="Q169" s="12"/>
      <c r="R169" s="12"/>
      <c r="S169" s="12"/>
      <c r="U169" s="33"/>
      <c r="AA169" s="9"/>
      <c r="AB169" s="18"/>
      <c r="AC169" s="11"/>
      <c r="AD169" s="11"/>
    </row>
    <row r="170" spans="13:30" ht="33" customHeight="1" x14ac:dyDescent="0.3">
      <c r="M170" s="9"/>
      <c r="N170" s="9"/>
      <c r="O170" s="12"/>
      <c r="P170" s="12"/>
      <c r="Q170" s="12"/>
      <c r="R170" s="12"/>
      <c r="S170" s="12"/>
      <c r="U170" s="33"/>
      <c r="AA170" s="9"/>
      <c r="AB170" s="18"/>
      <c r="AC170" s="11"/>
      <c r="AD170" s="11"/>
    </row>
    <row r="171" spans="13:30" ht="33" customHeight="1" x14ac:dyDescent="0.3">
      <c r="M171" s="9"/>
      <c r="N171" s="9"/>
      <c r="O171" s="12"/>
      <c r="P171" s="12"/>
      <c r="Q171" s="12"/>
      <c r="R171" s="12"/>
      <c r="S171" s="12"/>
      <c r="U171" s="33"/>
      <c r="AA171" s="9"/>
      <c r="AB171" s="18"/>
      <c r="AC171" s="11"/>
      <c r="AD171" s="11"/>
    </row>
    <row r="172" spans="13:30" ht="33" customHeight="1" x14ac:dyDescent="0.3">
      <c r="M172" s="9"/>
      <c r="N172" s="9"/>
      <c r="O172" s="12"/>
      <c r="P172" s="12"/>
      <c r="Q172" s="12"/>
      <c r="R172" s="12"/>
      <c r="S172" s="12"/>
      <c r="U172" s="33"/>
      <c r="AA172" s="9"/>
      <c r="AB172" s="18"/>
      <c r="AC172" s="11"/>
      <c r="AD172" s="11"/>
    </row>
    <row r="173" spans="13:30" ht="33" customHeight="1" x14ac:dyDescent="0.3">
      <c r="M173" s="9"/>
      <c r="N173" s="9"/>
      <c r="O173" s="12"/>
      <c r="P173" s="12"/>
      <c r="Q173" s="12"/>
      <c r="R173" s="12"/>
      <c r="S173" s="12"/>
      <c r="U173" s="33"/>
      <c r="AA173" s="9"/>
      <c r="AB173" s="18"/>
      <c r="AC173" s="11"/>
      <c r="AD173" s="11"/>
    </row>
    <row r="174" spans="13:30" ht="33" customHeight="1" x14ac:dyDescent="0.3">
      <c r="M174" s="9"/>
      <c r="N174" s="9"/>
      <c r="O174" s="12"/>
      <c r="P174" s="12"/>
      <c r="Q174" s="12"/>
      <c r="R174" s="12"/>
      <c r="S174" s="12"/>
      <c r="U174" s="33"/>
      <c r="AA174" s="9"/>
      <c r="AB174" s="18"/>
      <c r="AC174" s="11"/>
      <c r="AD174" s="11"/>
    </row>
    <row r="175" spans="13:30" ht="33" customHeight="1" x14ac:dyDescent="0.3">
      <c r="M175" s="9"/>
      <c r="N175" s="9"/>
      <c r="O175" s="12"/>
      <c r="P175" s="12"/>
      <c r="Q175" s="12"/>
      <c r="R175" s="12"/>
      <c r="S175" s="12"/>
      <c r="U175" s="33"/>
      <c r="AA175" s="9"/>
      <c r="AB175" s="18"/>
      <c r="AC175" s="11"/>
      <c r="AD175" s="11"/>
    </row>
    <row r="176" spans="13:30" ht="33" customHeight="1" x14ac:dyDescent="0.3">
      <c r="M176" s="9"/>
      <c r="N176" s="9"/>
      <c r="O176" s="12"/>
      <c r="P176" s="12"/>
      <c r="Q176" s="12"/>
      <c r="R176" s="12"/>
      <c r="S176" s="12"/>
      <c r="U176" s="33"/>
      <c r="AA176" s="9"/>
      <c r="AB176" s="18"/>
      <c r="AC176" s="11"/>
      <c r="AD176" s="11"/>
    </row>
    <row r="177" spans="13:30" ht="33" customHeight="1" x14ac:dyDescent="0.3">
      <c r="M177" s="9"/>
      <c r="N177" s="9"/>
      <c r="O177" s="12"/>
      <c r="P177" s="12"/>
      <c r="Q177" s="12"/>
      <c r="R177" s="12"/>
      <c r="S177" s="12"/>
      <c r="U177" s="33"/>
      <c r="AA177" s="9"/>
      <c r="AB177" s="18"/>
      <c r="AC177" s="11"/>
      <c r="AD177" s="11"/>
    </row>
    <row r="178" spans="13:30" ht="33" customHeight="1" x14ac:dyDescent="0.3">
      <c r="M178" s="9"/>
      <c r="N178" s="9"/>
      <c r="O178" s="12"/>
      <c r="P178" s="12"/>
      <c r="Q178" s="12"/>
      <c r="R178" s="12"/>
      <c r="S178" s="12"/>
      <c r="U178" s="33"/>
      <c r="AA178" s="9"/>
      <c r="AB178" s="18"/>
      <c r="AC178" s="11"/>
      <c r="AD178" s="11"/>
    </row>
    <row r="179" spans="13:30" ht="33" customHeight="1" x14ac:dyDescent="0.3">
      <c r="M179" s="9"/>
      <c r="N179" s="9"/>
      <c r="O179" s="12"/>
      <c r="P179" s="12"/>
      <c r="Q179" s="12"/>
      <c r="R179" s="12"/>
      <c r="S179" s="12"/>
      <c r="U179" s="33"/>
      <c r="AA179" s="9"/>
      <c r="AB179" s="18"/>
      <c r="AC179" s="11"/>
      <c r="AD179" s="11"/>
    </row>
    <row r="180" spans="13:30" ht="33" customHeight="1" x14ac:dyDescent="0.3">
      <c r="M180" s="9"/>
      <c r="N180" s="9"/>
      <c r="O180" s="12"/>
      <c r="P180" s="12"/>
      <c r="Q180" s="12"/>
      <c r="R180" s="12"/>
      <c r="S180" s="12"/>
      <c r="U180" s="33"/>
      <c r="AA180" s="9"/>
      <c r="AB180" s="18"/>
      <c r="AC180" s="11"/>
      <c r="AD180" s="11"/>
    </row>
    <row r="181" spans="13:30" ht="33" customHeight="1" x14ac:dyDescent="0.3">
      <c r="M181" s="9"/>
      <c r="N181" s="9"/>
      <c r="O181" s="12"/>
      <c r="P181" s="12"/>
      <c r="Q181" s="12"/>
      <c r="R181" s="12"/>
      <c r="S181" s="12"/>
      <c r="U181" s="33"/>
      <c r="AA181" s="9"/>
      <c r="AB181" s="18"/>
      <c r="AC181" s="11"/>
      <c r="AD181" s="11"/>
    </row>
    <row r="182" spans="13:30" ht="33" customHeight="1" x14ac:dyDescent="0.3">
      <c r="M182" s="9"/>
      <c r="N182" s="9"/>
      <c r="O182" s="12"/>
      <c r="P182" s="12"/>
      <c r="Q182" s="12"/>
      <c r="R182" s="12"/>
      <c r="S182" s="12"/>
      <c r="U182" s="33"/>
      <c r="AA182" s="9"/>
      <c r="AB182" s="18"/>
      <c r="AC182" s="11"/>
      <c r="AD182" s="11"/>
    </row>
    <row r="183" spans="13:30" ht="33" customHeight="1" x14ac:dyDescent="0.3">
      <c r="M183" s="9"/>
      <c r="N183" s="9"/>
      <c r="O183" s="12"/>
      <c r="P183" s="12"/>
      <c r="Q183" s="12"/>
      <c r="R183" s="12"/>
      <c r="S183" s="12"/>
      <c r="U183" s="33"/>
      <c r="AA183" s="9"/>
      <c r="AB183" s="18"/>
      <c r="AC183" s="11"/>
      <c r="AD183" s="11"/>
    </row>
    <row r="184" spans="13:30" ht="33" customHeight="1" x14ac:dyDescent="0.3">
      <c r="M184" s="9"/>
      <c r="N184" s="9"/>
      <c r="O184" s="12"/>
      <c r="P184" s="12"/>
      <c r="Q184" s="12"/>
      <c r="R184" s="12"/>
      <c r="S184" s="12"/>
      <c r="U184" s="33"/>
      <c r="AA184" s="9"/>
      <c r="AB184" s="18"/>
      <c r="AC184" s="11"/>
      <c r="AD184" s="11"/>
    </row>
    <row r="185" spans="13:30" ht="33" customHeight="1" x14ac:dyDescent="0.3">
      <c r="M185" s="9"/>
      <c r="N185" s="9"/>
      <c r="O185" s="12"/>
      <c r="P185" s="12"/>
      <c r="Q185" s="12"/>
      <c r="R185" s="12"/>
      <c r="S185" s="12"/>
      <c r="U185" s="33"/>
      <c r="AA185" s="9"/>
      <c r="AB185" s="18"/>
      <c r="AC185" s="11"/>
      <c r="AD185" s="11"/>
    </row>
    <row r="186" spans="13:30" ht="33" customHeight="1" x14ac:dyDescent="0.3">
      <c r="M186" s="9"/>
      <c r="N186" s="9"/>
      <c r="O186" s="12"/>
      <c r="P186" s="12"/>
      <c r="Q186" s="12"/>
      <c r="R186" s="12"/>
      <c r="S186" s="12"/>
      <c r="U186" s="33"/>
      <c r="AA186" s="9"/>
      <c r="AB186" s="18"/>
      <c r="AC186" s="11"/>
      <c r="AD186" s="11"/>
    </row>
    <row r="187" spans="13:30" ht="33" customHeight="1" x14ac:dyDescent="0.3">
      <c r="M187" s="9"/>
      <c r="N187" s="9"/>
      <c r="O187" s="12"/>
      <c r="P187" s="12"/>
      <c r="Q187" s="12"/>
      <c r="R187" s="12"/>
      <c r="S187" s="12"/>
      <c r="U187" s="33"/>
      <c r="AA187" s="9"/>
      <c r="AB187" s="18"/>
      <c r="AC187" s="11"/>
      <c r="AD187" s="11"/>
    </row>
    <row r="188" spans="13:30" ht="33" customHeight="1" x14ac:dyDescent="0.3">
      <c r="M188" s="9"/>
      <c r="N188" s="9"/>
      <c r="O188" s="12"/>
      <c r="P188" s="12"/>
      <c r="Q188" s="12"/>
      <c r="R188" s="12"/>
      <c r="S188" s="12"/>
      <c r="U188" s="33"/>
      <c r="AA188" s="9"/>
      <c r="AB188" s="18"/>
      <c r="AC188" s="11"/>
      <c r="AD188" s="11"/>
    </row>
    <row r="189" spans="13:30" ht="33" customHeight="1" x14ac:dyDescent="0.3">
      <c r="M189" s="9"/>
      <c r="N189" s="9"/>
      <c r="O189" s="12"/>
      <c r="P189" s="12"/>
      <c r="Q189" s="12"/>
      <c r="R189" s="12"/>
      <c r="S189" s="12"/>
      <c r="U189" s="33"/>
      <c r="AA189" s="9"/>
      <c r="AB189" s="18"/>
      <c r="AC189" s="11"/>
      <c r="AD189" s="11"/>
    </row>
    <row r="190" spans="13:30" ht="33" customHeight="1" x14ac:dyDescent="0.3">
      <c r="M190" s="9"/>
      <c r="N190" s="9"/>
      <c r="O190" s="12"/>
      <c r="P190" s="12"/>
      <c r="Q190" s="12"/>
      <c r="R190" s="12"/>
      <c r="S190" s="12"/>
      <c r="U190" s="33"/>
      <c r="AA190" s="9"/>
      <c r="AB190" s="18"/>
      <c r="AC190" s="11"/>
      <c r="AD190" s="11"/>
    </row>
    <row r="191" spans="13:30" ht="33" customHeight="1" x14ac:dyDescent="0.3">
      <c r="M191" s="9"/>
      <c r="N191" s="9"/>
      <c r="O191" s="12"/>
      <c r="P191" s="12"/>
      <c r="Q191" s="12"/>
      <c r="R191" s="12"/>
      <c r="S191" s="12"/>
      <c r="U191" s="33"/>
      <c r="AA191" s="9"/>
      <c r="AB191" s="18"/>
      <c r="AC191" s="11"/>
      <c r="AD191" s="11"/>
    </row>
    <row r="192" spans="13:30" ht="33" customHeight="1" x14ac:dyDescent="0.3">
      <c r="M192" s="9"/>
      <c r="N192" s="9"/>
      <c r="O192" s="12"/>
      <c r="P192" s="12"/>
      <c r="Q192" s="12"/>
      <c r="R192" s="12"/>
      <c r="S192" s="12"/>
      <c r="U192" s="33"/>
      <c r="AA192" s="9"/>
      <c r="AB192" s="18"/>
      <c r="AC192" s="11"/>
      <c r="AD192" s="11"/>
    </row>
    <row r="193" spans="13:30" ht="33" customHeight="1" x14ac:dyDescent="0.3">
      <c r="M193" s="9"/>
      <c r="N193" s="9"/>
      <c r="O193" s="12"/>
      <c r="P193" s="12"/>
      <c r="Q193" s="12"/>
      <c r="R193" s="12"/>
      <c r="S193" s="12"/>
      <c r="U193" s="33"/>
      <c r="AA193" s="9"/>
      <c r="AB193" s="18"/>
      <c r="AC193" s="11"/>
      <c r="AD193" s="11"/>
    </row>
    <row r="194" spans="13:30" ht="33" customHeight="1" x14ac:dyDescent="0.3">
      <c r="M194" s="9"/>
      <c r="N194" s="9"/>
      <c r="O194" s="12"/>
      <c r="P194" s="12"/>
      <c r="Q194" s="12"/>
      <c r="R194" s="12"/>
      <c r="S194" s="12"/>
      <c r="U194" s="33"/>
      <c r="AA194" s="9"/>
      <c r="AB194" s="18"/>
      <c r="AC194" s="11"/>
      <c r="AD194" s="11"/>
    </row>
    <row r="195" spans="13:30" ht="33" customHeight="1" x14ac:dyDescent="0.3">
      <c r="M195" s="9"/>
      <c r="N195" s="9"/>
      <c r="O195" s="12"/>
      <c r="P195" s="12"/>
      <c r="Q195" s="12"/>
      <c r="R195" s="12"/>
      <c r="S195" s="12"/>
      <c r="U195" s="33"/>
      <c r="AA195" s="9"/>
      <c r="AB195" s="18"/>
      <c r="AC195" s="11"/>
      <c r="AD195" s="11"/>
    </row>
    <row r="196" spans="13:30" ht="33" customHeight="1" x14ac:dyDescent="0.3">
      <c r="M196" s="9"/>
      <c r="N196" s="9"/>
      <c r="O196" s="12"/>
      <c r="P196" s="12"/>
      <c r="Q196" s="12"/>
      <c r="R196" s="12"/>
      <c r="S196" s="12"/>
      <c r="U196" s="33"/>
      <c r="AA196" s="9"/>
      <c r="AB196" s="18"/>
      <c r="AC196" s="11"/>
      <c r="AD196" s="11"/>
    </row>
    <row r="197" spans="13:30" ht="33" customHeight="1" x14ac:dyDescent="0.3">
      <c r="M197" s="9"/>
      <c r="N197" s="9"/>
      <c r="O197" s="12"/>
      <c r="P197" s="12"/>
      <c r="Q197" s="12"/>
      <c r="R197" s="12"/>
      <c r="S197" s="12"/>
      <c r="U197" s="33"/>
      <c r="AA197" s="9"/>
      <c r="AB197" s="18"/>
      <c r="AC197" s="11"/>
      <c r="AD197" s="11"/>
    </row>
    <row r="198" spans="13:30" ht="33" customHeight="1" x14ac:dyDescent="0.3">
      <c r="M198" s="9"/>
      <c r="N198" s="9"/>
      <c r="O198" s="12"/>
      <c r="P198" s="12"/>
      <c r="Q198" s="12"/>
      <c r="R198" s="12"/>
      <c r="S198" s="12"/>
      <c r="U198" s="33"/>
      <c r="AA198" s="9"/>
      <c r="AB198" s="18"/>
      <c r="AC198" s="11"/>
      <c r="AD198" s="11"/>
    </row>
  </sheetData>
  <sheetProtection formatCells="0" formatColumns="0" formatRows="0" insertColumns="0" insertRows="0" insertHyperlinks="0" deleteColumns="0" deleteRows="0" sort="0" autoFilter="0" pivotTables="0"/>
  <autoFilter ref="A3:BF3"/>
  <mergeCells count="44">
    <mergeCell ref="BE1:BE3"/>
    <mergeCell ref="B2:B3"/>
    <mergeCell ref="C2:C3"/>
    <mergeCell ref="D2:D3"/>
    <mergeCell ref="E2:E3"/>
    <mergeCell ref="I2:I3"/>
    <mergeCell ref="J2:J3"/>
    <mergeCell ref="U2:U3"/>
    <mergeCell ref="AE1:AE3"/>
    <mergeCell ref="AF1:AF3"/>
    <mergeCell ref="AG1:AG3"/>
    <mergeCell ref="AH1:AH3"/>
    <mergeCell ref="AI1:AI3"/>
    <mergeCell ref="AJ1:BD1"/>
    <mergeCell ref="AJ2:AL2"/>
    <mergeCell ref="AM2:AR2"/>
    <mergeCell ref="AU2:BB2"/>
    <mergeCell ref="BC2:BD2"/>
    <mergeCell ref="W1:W3"/>
    <mergeCell ref="X1:X3"/>
    <mergeCell ref="Y1:Y3"/>
    <mergeCell ref="Z1:AB1"/>
    <mergeCell ref="AC1:AC3"/>
    <mergeCell ref="AD1:AD3"/>
    <mergeCell ref="Z2:Z3"/>
    <mergeCell ref="AA2:AA3"/>
    <mergeCell ref="AB2:AB3"/>
    <mergeCell ref="Q1:Q3"/>
    <mergeCell ref="R1:R3"/>
    <mergeCell ref="S1:S3"/>
    <mergeCell ref="T1:T3"/>
    <mergeCell ref="V1:V3"/>
    <mergeCell ref="P1:P3"/>
    <mergeCell ref="A1:A3"/>
    <mergeCell ref="B1:E1"/>
    <mergeCell ref="F1:F3"/>
    <mergeCell ref="G1:G3"/>
    <mergeCell ref="H1:H3"/>
    <mergeCell ref="I1:J1"/>
    <mergeCell ref="K1:K3"/>
    <mergeCell ref="L1:L3"/>
    <mergeCell ref="M1:M3"/>
    <mergeCell ref="N1:N3"/>
    <mergeCell ref="O1:O3"/>
  </mergeCells>
  <phoneticPr fontId="7" type="noConversion"/>
  <conditionalFormatting sqref="J4">
    <cfRule type="duplicateValues" dxfId="26" priority="2"/>
  </conditionalFormatting>
  <conditionalFormatting sqref="J5:J12">
    <cfRule type="duplicateValues" dxfId="25" priority="44"/>
  </conditionalFormatting>
  <conditionalFormatting sqref="J13:J45">
    <cfRule type="duplicateValues" dxfId="24" priority="42"/>
  </conditionalFormatting>
  <conditionalFormatting sqref="J46">
    <cfRule type="duplicateValues" dxfId="23" priority="4"/>
  </conditionalFormatting>
  <conditionalFormatting sqref="J47:J82 J1:J3">
    <cfRule type="duplicateValues" dxfId="22" priority="51"/>
  </conditionalFormatting>
  <conditionalFormatting sqref="R83:S85 R86:R87">
    <cfRule type="cellIs" dxfId="21" priority="8" operator="equal">
      <formula>"60점"</formula>
    </cfRule>
  </conditionalFormatting>
  <conditionalFormatting sqref="S86:S98">
    <cfRule type="cellIs" dxfId="20" priority="6" operator="equal">
      <formula>"60점"</formula>
    </cfRule>
  </conditionalFormatting>
  <conditionalFormatting sqref="V97:W97">
    <cfRule type="containsText" dxfId="19" priority="9" operator="containsText" text="Y">
      <formula>NOT(ISERROR(SEARCH("Y",V97)))</formula>
    </cfRule>
    <cfRule type="containsText" dxfId="18" priority="10" operator="containsText" text="유">
      <formula>NOT(ISERROR(SEARCH("유",V97)))</formula>
    </cfRule>
  </conditionalFormatting>
  <pageMargins left="0.69999998807907104" right="0.69999998807907104" top="0.75" bottom="0.75" header="0.30000001192092896" footer="0.30000001192092896"/>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210"/>
  <sheetViews>
    <sheetView zoomScale="70" zoomScaleNormal="70" zoomScaleSheetLayoutView="75" workbookViewId="0">
      <pane ySplit="3" topLeftCell="A25" activePane="bottomLeft" state="frozen"/>
      <selection pane="bottomLeft" activeCell="J24" sqref="J24"/>
    </sheetView>
  </sheetViews>
  <sheetFormatPr defaultColWidth="9" defaultRowHeight="33" customHeight="1" x14ac:dyDescent="0.3"/>
  <cols>
    <col min="1" max="2" width="5.25" style="7" customWidth="1"/>
    <col min="3" max="3" width="6.875" style="7" bestFit="1" customWidth="1"/>
    <col min="4" max="4" width="10.5" style="7" bestFit="1" customWidth="1"/>
    <col min="5" max="5" width="13.75" style="7" bestFit="1" customWidth="1"/>
    <col min="6" max="6" width="8.5" style="7" bestFit="1" customWidth="1"/>
    <col min="7" max="7" width="13" style="7" bestFit="1" customWidth="1"/>
    <col min="8" max="8" width="8.5" style="7" customWidth="1"/>
    <col min="9" max="9" width="24.875" style="7" bestFit="1" customWidth="1"/>
    <col min="10" max="10" width="23.25" style="7" customWidth="1"/>
    <col min="11" max="11" width="70.75" style="7" customWidth="1"/>
    <col min="12" max="12" width="6.75" style="19" customWidth="1"/>
    <col min="13" max="14" width="5.25" style="7" bestFit="1" customWidth="1"/>
    <col min="15" max="15" width="5.25" style="14" customWidth="1"/>
    <col min="16" max="16" width="5.25" style="14" bestFit="1" customWidth="1"/>
    <col min="17" max="19" width="5.25" style="14" customWidth="1"/>
    <col min="20" max="20" width="5.375" style="7" bestFit="1" customWidth="1"/>
    <col min="21" max="21" width="9.25" style="34" bestFit="1" customWidth="1"/>
    <col min="22" max="27" width="10.75" style="34" customWidth="1"/>
    <col min="28" max="31" width="8.5" style="7" bestFit="1" customWidth="1"/>
    <col min="32" max="32" width="12.125" style="7" customWidth="1"/>
    <col min="33" max="33" width="32" style="7" customWidth="1"/>
    <col min="34" max="34" width="8.5" style="19" customWidth="1"/>
    <col min="35" max="35" width="36" style="13" customWidth="1"/>
    <col min="36" max="36" width="14.625" style="13" customWidth="1"/>
    <col min="37" max="37" width="6.875" style="7" hidden="1" customWidth="1"/>
    <col min="38" max="38" width="5.25" style="7" hidden="1" customWidth="1"/>
    <col min="39" max="39" width="6.875" style="7" hidden="1" customWidth="1"/>
    <col min="40" max="40" width="5.625" style="7" hidden="1" customWidth="1"/>
    <col min="41" max="41" width="9.375" style="7" hidden="1" customWidth="1"/>
    <col min="42" max="47" width="5.25" style="7" hidden="1" customWidth="1"/>
    <col min="48" max="48" width="3.75" style="7" hidden="1" customWidth="1"/>
    <col min="49" max="49" width="5.25" style="7" hidden="1" customWidth="1"/>
    <col min="50" max="50" width="3.75" style="7" hidden="1" customWidth="1"/>
    <col min="51" max="53" width="5.25" style="7" hidden="1" customWidth="1"/>
    <col min="54" max="54" width="7.5" style="7" hidden="1" customWidth="1"/>
    <col min="55" max="55" width="5.25" style="7" hidden="1" customWidth="1"/>
    <col min="56" max="56" width="7.5" style="7" hidden="1" customWidth="1"/>
    <col min="57" max="57" width="5.25" style="7" hidden="1" customWidth="1"/>
    <col min="58" max="58" width="7.5" style="7" hidden="1" customWidth="1"/>
    <col min="59" max="59" width="5.25" style="7" hidden="1" customWidth="1"/>
    <col min="60" max="60" width="7.5" style="7" hidden="1" customWidth="1"/>
    <col min="61" max="61" width="5.25" style="7" hidden="1" customWidth="1"/>
    <col min="62" max="62" width="7.5" style="7" hidden="1" customWidth="1"/>
    <col min="63" max="63" width="7" style="7" hidden="1" customWidth="1"/>
    <col min="64" max="64" width="9" style="19" customWidth="1"/>
    <col min="65" max="16384" width="9" style="7"/>
  </cols>
  <sheetData>
    <row r="1" spans="1:63" s="42" customFormat="1" ht="33" customHeight="1" x14ac:dyDescent="0.3">
      <c r="A1" s="135" t="s">
        <v>189</v>
      </c>
      <c r="B1" s="134" t="s">
        <v>403</v>
      </c>
      <c r="C1" s="134"/>
      <c r="D1" s="134"/>
      <c r="E1" s="134"/>
      <c r="F1" s="134" t="s">
        <v>403</v>
      </c>
      <c r="G1" s="134" t="s">
        <v>409</v>
      </c>
      <c r="H1" s="134" t="s">
        <v>212</v>
      </c>
      <c r="I1" s="134" t="s">
        <v>408</v>
      </c>
      <c r="J1" s="134"/>
      <c r="K1" s="134" t="s">
        <v>170</v>
      </c>
      <c r="L1" s="145" t="s">
        <v>483</v>
      </c>
      <c r="M1" s="134" t="s">
        <v>172</v>
      </c>
      <c r="N1" s="134" t="s">
        <v>396</v>
      </c>
      <c r="O1" s="137" t="s">
        <v>394</v>
      </c>
      <c r="P1" s="137" t="s">
        <v>404</v>
      </c>
      <c r="Q1" s="137" t="s">
        <v>424</v>
      </c>
      <c r="R1" s="138" t="s">
        <v>470</v>
      </c>
      <c r="S1" s="138" t="s">
        <v>471</v>
      </c>
      <c r="T1" s="134" t="s">
        <v>466</v>
      </c>
      <c r="U1" s="141" t="s">
        <v>176</v>
      </c>
      <c r="V1" s="141"/>
      <c r="W1" s="141"/>
      <c r="X1" s="141"/>
      <c r="Y1" s="141"/>
      <c r="Z1" s="141"/>
      <c r="AA1" s="141"/>
      <c r="AB1" s="134" t="s">
        <v>406</v>
      </c>
      <c r="AC1" s="134" t="s">
        <v>393</v>
      </c>
      <c r="AD1" s="134" t="s">
        <v>407</v>
      </c>
      <c r="AE1" s="134" t="s">
        <v>282</v>
      </c>
      <c r="AF1" s="134" t="s">
        <v>289</v>
      </c>
      <c r="AG1" s="134"/>
      <c r="AH1" s="134"/>
      <c r="AI1" s="134" t="s">
        <v>254</v>
      </c>
      <c r="AJ1" s="145" t="s">
        <v>276</v>
      </c>
      <c r="AK1" s="161" t="s">
        <v>168</v>
      </c>
      <c r="AL1" s="162" t="s">
        <v>410</v>
      </c>
      <c r="AM1" s="162" t="s">
        <v>732</v>
      </c>
      <c r="AN1" s="162" t="s">
        <v>169</v>
      </c>
      <c r="AO1" s="162" t="s">
        <v>288</v>
      </c>
      <c r="AP1" s="162" t="s">
        <v>174</v>
      </c>
      <c r="AQ1" s="162"/>
      <c r="AR1" s="162"/>
      <c r="AS1" s="162"/>
      <c r="AT1" s="162"/>
      <c r="AU1" s="162"/>
      <c r="AV1" s="162"/>
      <c r="AW1" s="162"/>
      <c r="AX1" s="162"/>
      <c r="AY1" s="162"/>
      <c r="AZ1" s="162"/>
      <c r="BA1" s="162"/>
      <c r="BB1" s="162"/>
      <c r="BC1" s="162"/>
      <c r="BD1" s="162"/>
      <c r="BE1" s="162"/>
      <c r="BF1" s="162"/>
      <c r="BG1" s="162"/>
      <c r="BH1" s="162"/>
      <c r="BI1" s="162"/>
      <c r="BJ1" s="162"/>
      <c r="BK1" s="162" t="s">
        <v>177</v>
      </c>
    </row>
    <row r="2" spans="1:63" s="42" customFormat="1" ht="33" customHeight="1" x14ac:dyDescent="0.3">
      <c r="A2" s="135"/>
      <c r="B2" s="135" t="s">
        <v>222</v>
      </c>
      <c r="C2" s="134" t="s">
        <v>173</v>
      </c>
      <c r="D2" s="134" t="s">
        <v>216</v>
      </c>
      <c r="E2" s="134" t="s">
        <v>171</v>
      </c>
      <c r="F2" s="134"/>
      <c r="G2" s="134"/>
      <c r="H2" s="134"/>
      <c r="I2" s="134" t="s">
        <v>195</v>
      </c>
      <c r="J2" s="134" t="s">
        <v>188</v>
      </c>
      <c r="K2" s="134"/>
      <c r="L2" s="146"/>
      <c r="M2" s="134"/>
      <c r="N2" s="134"/>
      <c r="O2" s="137"/>
      <c r="P2" s="137"/>
      <c r="Q2" s="137"/>
      <c r="R2" s="139"/>
      <c r="S2" s="139"/>
      <c r="T2" s="134"/>
      <c r="U2" s="141" t="s">
        <v>281</v>
      </c>
      <c r="V2" s="151" t="s">
        <v>395</v>
      </c>
      <c r="W2" s="151"/>
      <c r="X2" s="152" t="s">
        <v>178</v>
      </c>
      <c r="Y2" s="152"/>
      <c r="Z2" s="136" t="s">
        <v>175</v>
      </c>
      <c r="AA2" s="136"/>
      <c r="AB2" s="134"/>
      <c r="AC2" s="134"/>
      <c r="AD2" s="134"/>
      <c r="AE2" s="134"/>
      <c r="AF2" s="134" t="s">
        <v>392</v>
      </c>
      <c r="AG2" s="134" t="s">
        <v>490</v>
      </c>
      <c r="AH2" s="134" t="s">
        <v>491</v>
      </c>
      <c r="AI2" s="134"/>
      <c r="AJ2" s="146"/>
      <c r="AK2" s="144"/>
      <c r="AL2" s="163"/>
      <c r="AM2" s="163"/>
      <c r="AN2" s="163"/>
      <c r="AO2" s="163"/>
      <c r="AP2" s="163" t="s">
        <v>397</v>
      </c>
      <c r="AQ2" s="163"/>
      <c r="AR2" s="163"/>
      <c r="AS2" s="163" t="s">
        <v>398</v>
      </c>
      <c r="AT2" s="163"/>
      <c r="AU2" s="163"/>
      <c r="AV2" s="163"/>
      <c r="AW2" s="163"/>
      <c r="AX2" s="163"/>
      <c r="AY2" s="35"/>
      <c r="AZ2" s="35"/>
      <c r="BA2" s="163" t="s">
        <v>401</v>
      </c>
      <c r="BB2" s="163"/>
      <c r="BC2" s="163"/>
      <c r="BD2" s="163"/>
      <c r="BE2" s="163"/>
      <c r="BF2" s="163"/>
      <c r="BG2" s="163"/>
      <c r="BH2" s="163"/>
      <c r="BI2" s="163" t="s">
        <v>203</v>
      </c>
      <c r="BJ2" s="163"/>
      <c r="BK2" s="163"/>
    </row>
    <row r="3" spans="1:63" s="42" customFormat="1" ht="33" customHeight="1" x14ac:dyDescent="0.3">
      <c r="A3" s="135"/>
      <c r="B3" s="135"/>
      <c r="C3" s="134"/>
      <c r="D3" s="134"/>
      <c r="E3" s="134"/>
      <c r="F3" s="134"/>
      <c r="G3" s="134"/>
      <c r="H3" s="134"/>
      <c r="I3" s="134"/>
      <c r="J3" s="134"/>
      <c r="K3" s="134"/>
      <c r="L3" s="147"/>
      <c r="M3" s="134"/>
      <c r="N3" s="134"/>
      <c r="O3" s="137"/>
      <c r="P3" s="137"/>
      <c r="Q3" s="137"/>
      <c r="R3" s="140"/>
      <c r="S3" s="140"/>
      <c r="T3" s="134"/>
      <c r="U3" s="141"/>
      <c r="V3" s="39" t="s">
        <v>210</v>
      </c>
      <c r="W3" s="39" t="s">
        <v>204</v>
      </c>
      <c r="X3" s="40" t="s">
        <v>210</v>
      </c>
      <c r="Y3" s="40" t="s">
        <v>204</v>
      </c>
      <c r="Z3" s="41" t="s">
        <v>210</v>
      </c>
      <c r="AA3" s="41" t="s">
        <v>204</v>
      </c>
      <c r="AB3" s="134"/>
      <c r="AC3" s="134"/>
      <c r="AD3" s="134"/>
      <c r="AE3" s="134"/>
      <c r="AF3" s="134"/>
      <c r="AG3" s="134"/>
      <c r="AH3" s="134"/>
      <c r="AI3" s="134"/>
      <c r="AJ3" s="147"/>
      <c r="AK3" s="165"/>
      <c r="AL3" s="164"/>
      <c r="AM3" s="164"/>
      <c r="AN3" s="164"/>
      <c r="AO3" s="164"/>
      <c r="AP3" s="36" t="s">
        <v>187</v>
      </c>
      <c r="AQ3" s="36" t="s">
        <v>186</v>
      </c>
      <c r="AR3" s="36" t="s">
        <v>203</v>
      </c>
      <c r="AS3" s="36" t="s">
        <v>402</v>
      </c>
      <c r="AT3" s="36" t="s">
        <v>405</v>
      </c>
      <c r="AU3" s="36" t="s">
        <v>179</v>
      </c>
      <c r="AV3" s="36" t="s">
        <v>193</v>
      </c>
      <c r="AW3" s="36" t="s">
        <v>194</v>
      </c>
      <c r="AX3" s="36" t="s">
        <v>193</v>
      </c>
      <c r="AY3" s="36" t="s">
        <v>402</v>
      </c>
      <c r="AZ3" s="36" t="s">
        <v>405</v>
      </c>
      <c r="BA3" s="36" t="s">
        <v>194</v>
      </c>
      <c r="BB3" s="36" t="s">
        <v>400</v>
      </c>
      <c r="BC3" s="36" t="s">
        <v>183</v>
      </c>
      <c r="BD3" s="36" t="s">
        <v>400</v>
      </c>
      <c r="BE3" s="36" t="s">
        <v>190</v>
      </c>
      <c r="BF3" s="36" t="s">
        <v>400</v>
      </c>
      <c r="BG3" s="36" t="s">
        <v>179</v>
      </c>
      <c r="BH3" s="36" t="s">
        <v>400</v>
      </c>
      <c r="BI3" s="36" t="s">
        <v>203</v>
      </c>
      <c r="BJ3" s="36" t="s">
        <v>400</v>
      </c>
      <c r="BK3" s="164"/>
    </row>
    <row r="4" spans="1:63" s="42" customFormat="1" ht="33" customHeight="1" x14ac:dyDescent="0.3">
      <c r="A4" s="48"/>
      <c r="B4" s="28" t="s">
        <v>211</v>
      </c>
      <c r="C4" s="21" t="s">
        <v>208</v>
      </c>
      <c r="D4" s="21" t="s">
        <v>201</v>
      </c>
      <c r="E4" s="21" t="s">
        <v>1234</v>
      </c>
      <c r="F4" s="20" t="str">
        <f t="shared" ref="F4:F38" si="0">IF(MID(I4,16,2)="J1","일반직무유사",IF(MID(I4,16,2)="R0","직무법정",IF(MID(I4,16,2)="A4","NCS과정",IF(MID(I4,16,2)="F0","외국어과정","일반직무"))))</f>
        <v>일반직무</v>
      </c>
      <c r="G4" s="54" t="s">
        <v>1056</v>
      </c>
      <c r="H4" s="17"/>
      <c r="I4" s="54" t="s">
        <v>1063</v>
      </c>
      <c r="J4" s="21" t="s">
        <v>1197</v>
      </c>
      <c r="K4" s="68" t="s">
        <v>1057</v>
      </c>
      <c r="L4" s="49"/>
      <c r="M4" s="54" t="s">
        <v>197</v>
      </c>
      <c r="N4" s="17">
        <f>VLOOKUP(AH4,'조정계수 2024.02.01'!A:C,3,0)</f>
        <v>0.7</v>
      </c>
      <c r="O4" s="50">
        <v>16</v>
      </c>
      <c r="P4" s="50">
        <v>1</v>
      </c>
      <c r="Q4" s="54">
        <v>17</v>
      </c>
      <c r="R4" s="51">
        <v>60</v>
      </c>
      <c r="S4" s="51" t="s">
        <v>734</v>
      </c>
      <c r="T4" s="54" t="s">
        <v>209</v>
      </c>
      <c r="U4" s="43">
        <f t="shared" ref="U4:U39" si="1">IF(M4="A",6160,IF(M4="B",4180,IF(M4="C",2970,0)))*Q4</f>
        <v>50490</v>
      </c>
      <c r="V4" s="44">
        <f t="shared" ref="V4:V39" si="2">U4-W4</f>
        <v>18682</v>
      </c>
      <c r="W4" s="44">
        <f t="shared" ref="W4:W39" si="3">ROUNDDOWN(IF(M4="A",6160,IF(M4="B",4180,IF(M4="C",2970,0)))*Q4*N4*IF(F4="직무법정",0.5,IF(F4="외국어과정",0.5,0.9)),0)</f>
        <v>31808</v>
      </c>
      <c r="X4" s="45">
        <f t="shared" ref="X4:X39" si="4">U4-Y4</f>
        <v>22216</v>
      </c>
      <c r="Y4" s="45">
        <f t="shared" ref="Y4:Y39" si="5">ROUNDDOWN(IF(M4="A",6160,IF(M4="B",4180,IF(M4="C",2970,0)))*Q4*N4*IF(F4="직무법정",0.4,IF(F4="외국어과정",0.4,0.8)),0)</f>
        <v>28274</v>
      </c>
      <c r="Z4" s="46">
        <f t="shared" ref="Z4:Z39" si="6">U4-AA4</f>
        <v>36353</v>
      </c>
      <c r="AA4" s="46">
        <f t="shared" ref="AA4:AA39" si="7">ROUNDDOWN(IF(M4="A",6160,IF(M4="B",4180,IF(M4="C",2970,0)))*Q4*N4*IF(F4="직무법정",0.2,IF(F4="외국어과정",0.2,0.4)),0)</f>
        <v>14137</v>
      </c>
      <c r="AB4" s="24" t="s">
        <v>1242</v>
      </c>
      <c r="AC4" s="24" t="s">
        <v>1271</v>
      </c>
      <c r="AD4" s="24" t="s">
        <v>1299</v>
      </c>
      <c r="AE4" s="24" t="s">
        <v>1328</v>
      </c>
      <c r="AF4" s="54" t="s">
        <v>426</v>
      </c>
      <c r="AG4" s="54" t="s">
        <v>258</v>
      </c>
      <c r="AH4" s="17" t="str">
        <f t="shared" ref="AH4:AH35" si="8">LEFT(AG4,6)</f>
        <v>020101</v>
      </c>
      <c r="AI4" s="54" t="s">
        <v>1059</v>
      </c>
      <c r="AJ4" s="54" t="s">
        <v>1062</v>
      </c>
      <c r="AM4" s="64"/>
    </row>
    <row r="5" spans="1:63" s="42" customFormat="1" ht="33" customHeight="1" x14ac:dyDescent="0.3">
      <c r="A5" s="48"/>
      <c r="B5" s="28" t="s">
        <v>211</v>
      </c>
      <c r="C5" s="21" t="s">
        <v>223</v>
      </c>
      <c r="D5" s="21" t="s">
        <v>441</v>
      </c>
      <c r="E5" s="21" t="s">
        <v>435</v>
      </c>
      <c r="F5" s="20" t="str">
        <f t="shared" si="0"/>
        <v>NCS과정</v>
      </c>
      <c r="G5" s="54" t="s">
        <v>1056</v>
      </c>
      <c r="H5" s="17"/>
      <c r="I5" s="54" t="s">
        <v>1067</v>
      </c>
      <c r="J5" s="21" t="s">
        <v>1198</v>
      </c>
      <c r="K5" s="68" t="s">
        <v>1064</v>
      </c>
      <c r="L5" s="49"/>
      <c r="M5" s="54" t="s">
        <v>191</v>
      </c>
      <c r="N5" s="17">
        <v>1</v>
      </c>
      <c r="O5" s="50">
        <v>19</v>
      </c>
      <c r="P5" s="50">
        <v>1</v>
      </c>
      <c r="Q5" s="54">
        <v>20</v>
      </c>
      <c r="R5" s="51">
        <v>60</v>
      </c>
      <c r="S5" s="51" t="s">
        <v>734</v>
      </c>
      <c r="T5" s="54" t="s">
        <v>209</v>
      </c>
      <c r="U5" s="43">
        <f t="shared" si="1"/>
        <v>83600</v>
      </c>
      <c r="V5" s="44">
        <f t="shared" si="2"/>
        <v>8360</v>
      </c>
      <c r="W5" s="44">
        <f t="shared" si="3"/>
        <v>75240</v>
      </c>
      <c r="X5" s="45">
        <f t="shared" si="4"/>
        <v>16720</v>
      </c>
      <c r="Y5" s="45">
        <f t="shared" si="5"/>
        <v>66880</v>
      </c>
      <c r="Z5" s="46">
        <f t="shared" si="6"/>
        <v>50160</v>
      </c>
      <c r="AA5" s="46">
        <f t="shared" si="7"/>
        <v>33440</v>
      </c>
      <c r="AB5" s="24" t="s">
        <v>1243</v>
      </c>
      <c r="AC5" s="24" t="s">
        <v>1272</v>
      </c>
      <c r="AD5" s="24" t="s">
        <v>1300</v>
      </c>
      <c r="AE5" s="24" t="s">
        <v>1329</v>
      </c>
      <c r="AF5" s="54" t="s">
        <v>425</v>
      </c>
      <c r="AG5" s="54" t="s">
        <v>322</v>
      </c>
      <c r="AH5" s="17" t="str">
        <f t="shared" si="8"/>
        <v>070102</v>
      </c>
      <c r="AI5" s="54" t="s">
        <v>1065</v>
      </c>
      <c r="AJ5" s="54" t="s">
        <v>1062</v>
      </c>
      <c r="AM5" s="64"/>
    </row>
    <row r="6" spans="1:63" s="42" customFormat="1" ht="33" customHeight="1" x14ac:dyDescent="0.3">
      <c r="A6" s="48"/>
      <c r="B6" s="28" t="s">
        <v>211</v>
      </c>
      <c r="C6" s="21" t="s">
        <v>223</v>
      </c>
      <c r="D6" s="22" t="s">
        <v>1392</v>
      </c>
      <c r="E6" s="88" t="s">
        <v>1395</v>
      </c>
      <c r="F6" s="20" t="str">
        <f t="shared" si="0"/>
        <v>NCS과정</v>
      </c>
      <c r="G6" s="54" t="s">
        <v>1056</v>
      </c>
      <c r="H6" s="17"/>
      <c r="I6" s="54" t="s">
        <v>1070</v>
      </c>
      <c r="J6" s="21" t="s">
        <v>1199</v>
      </c>
      <c r="K6" s="68" t="s">
        <v>1068</v>
      </c>
      <c r="L6" s="49"/>
      <c r="M6" s="54" t="s">
        <v>191</v>
      </c>
      <c r="N6" s="17">
        <f>VLOOKUP(AH6,'조정계수 2024.02.01'!A:C,3,0)</f>
        <v>0.9</v>
      </c>
      <c r="O6" s="50">
        <v>20</v>
      </c>
      <c r="P6" s="50">
        <v>1</v>
      </c>
      <c r="Q6" s="54">
        <v>21</v>
      </c>
      <c r="R6" s="51">
        <v>60</v>
      </c>
      <c r="S6" s="51" t="s">
        <v>734</v>
      </c>
      <c r="T6" s="54" t="s">
        <v>209</v>
      </c>
      <c r="U6" s="43">
        <f t="shared" si="1"/>
        <v>87780</v>
      </c>
      <c r="V6" s="44">
        <f t="shared" si="2"/>
        <v>16679</v>
      </c>
      <c r="W6" s="44">
        <f t="shared" si="3"/>
        <v>71101</v>
      </c>
      <c r="X6" s="45">
        <f t="shared" si="4"/>
        <v>24579</v>
      </c>
      <c r="Y6" s="45">
        <f t="shared" si="5"/>
        <v>63201</v>
      </c>
      <c r="Z6" s="46">
        <f t="shared" si="6"/>
        <v>56180</v>
      </c>
      <c r="AA6" s="46">
        <f t="shared" si="7"/>
        <v>31600</v>
      </c>
      <c r="AB6" s="24" t="s">
        <v>1374</v>
      </c>
      <c r="AC6" s="24" t="s">
        <v>1375</v>
      </c>
      <c r="AD6" s="24" t="s">
        <v>1376</v>
      </c>
      <c r="AE6" s="24" t="s">
        <v>1377</v>
      </c>
      <c r="AF6" s="54" t="s">
        <v>425</v>
      </c>
      <c r="AG6" s="54" t="s">
        <v>253</v>
      </c>
      <c r="AH6" s="17" t="str">
        <f t="shared" si="8"/>
        <v>100302</v>
      </c>
      <c r="AI6" s="54" t="s">
        <v>1059</v>
      </c>
      <c r="AJ6" s="54" t="s">
        <v>1062</v>
      </c>
      <c r="AM6" s="64"/>
    </row>
    <row r="7" spans="1:63" s="42" customFormat="1" ht="33" customHeight="1" x14ac:dyDescent="0.3">
      <c r="A7" s="48"/>
      <c r="B7" s="28" t="s">
        <v>211</v>
      </c>
      <c r="C7" s="21" t="s">
        <v>223</v>
      </c>
      <c r="D7" s="21" t="s">
        <v>1390</v>
      </c>
      <c r="E7" s="21" t="s">
        <v>1391</v>
      </c>
      <c r="F7" s="20" t="str">
        <f t="shared" si="0"/>
        <v>일반직무</v>
      </c>
      <c r="G7" s="54" t="s">
        <v>1056</v>
      </c>
      <c r="H7" s="17"/>
      <c r="I7" s="54" t="s">
        <v>1075</v>
      </c>
      <c r="J7" s="21" t="s">
        <v>1200</v>
      </c>
      <c r="K7" s="68" t="s">
        <v>1071</v>
      </c>
      <c r="L7" s="49"/>
      <c r="M7" s="54" t="s">
        <v>191</v>
      </c>
      <c r="N7" s="17">
        <v>1</v>
      </c>
      <c r="O7" s="50">
        <v>18</v>
      </c>
      <c r="P7" s="50">
        <v>1</v>
      </c>
      <c r="Q7" s="54">
        <v>19</v>
      </c>
      <c r="R7" s="51">
        <v>60</v>
      </c>
      <c r="S7" s="51" t="s">
        <v>734</v>
      </c>
      <c r="T7" s="54" t="s">
        <v>209</v>
      </c>
      <c r="U7" s="43">
        <f t="shared" si="1"/>
        <v>79420</v>
      </c>
      <c r="V7" s="44">
        <f t="shared" si="2"/>
        <v>7942</v>
      </c>
      <c r="W7" s="44">
        <f t="shared" si="3"/>
        <v>71478</v>
      </c>
      <c r="X7" s="45">
        <f t="shared" si="4"/>
        <v>15884</v>
      </c>
      <c r="Y7" s="45">
        <f t="shared" si="5"/>
        <v>63536</v>
      </c>
      <c r="Z7" s="46">
        <f t="shared" si="6"/>
        <v>47652</v>
      </c>
      <c r="AA7" s="46">
        <f t="shared" si="7"/>
        <v>31768</v>
      </c>
      <c r="AB7" s="24" t="s">
        <v>1378</v>
      </c>
      <c r="AC7" s="24" t="s">
        <v>1379</v>
      </c>
      <c r="AD7" s="24" t="s">
        <v>1380</v>
      </c>
      <c r="AE7" s="24" t="s">
        <v>1381</v>
      </c>
      <c r="AF7" s="54" t="s">
        <v>426</v>
      </c>
      <c r="AG7" s="54" t="s">
        <v>127</v>
      </c>
      <c r="AH7" s="17" t="str">
        <f t="shared" si="8"/>
        <v>200303</v>
      </c>
      <c r="AI7" s="54" t="s">
        <v>1072</v>
      </c>
      <c r="AJ7" s="54" t="s">
        <v>1062</v>
      </c>
      <c r="AM7" s="64"/>
    </row>
    <row r="8" spans="1:63" s="42" customFormat="1" ht="33" customHeight="1" x14ac:dyDescent="0.3">
      <c r="A8" s="48"/>
      <c r="B8" s="28" t="s">
        <v>211</v>
      </c>
      <c r="C8" s="21" t="s">
        <v>223</v>
      </c>
      <c r="D8" s="88" t="s">
        <v>1393</v>
      </c>
      <c r="E8" s="88" t="s">
        <v>1394</v>
      </c>
      <c r="F8" s="20" t="str">
        <f t="shared" si="0"/>
        <v>일반직무</v>
      </c>
      <c r="G8" s="54" t="s">
        <v>1056</v>
      </c>
      <c r="H8" s="17"/>
      <c r="I8" s="54" t="s">
        <v>1079</v>
      </c>
      <c r="J8" s="21" t="s">
        <v>1201</v>
      </c>
      <c r="K8" s="68" t="s">
        <v>1076</v>
      </c>
      <c r="L8" s="49"/>
      <c r="M8" s="54" t="s">
        <v>191</v>
      </c>
      <c r="N8" s="17">
        <v>1</v>
      </c>
      <c r="O8" s="50">
        <v>20</v>
      </c>
      <c r="P8" s="50">
        <v>1</v>
      </c>
      <c r="Q8" s="54">
        <v>21</v>
      </c>
      <c r="R8" s="51">
        <v>60</v>
      </c>
      <c r="S8" s="51" t="s">
        <v>734</v>
      </c>
      <c r="T8" s="54" t="s">
        <v>209</v>
      </c>
      <c r="U8" s="43">
        <f t="shared" si="1"/>
        <v>87780</v>
      </c>
      <c r="V8" s="44">
        <f t="shared" si="2"/>
        <v>8778</v>
      </c>
      <c r="W8" s="44">
        <f t="shared" si="3"/>
        <v>79002</v>
      </c>
      <c r="X8" s="45">
        <f t="shared" si="4"/>
        <v>17556</v>
      </c>
      <c r="Y8" s="45">
        <f t="shared" si="5"/>
        <v>70224</v>
      </c>
      <c r="Z8" s="46">
        <f t="shared" si="6"/>
        <v>52668</v>
      </c>
      <c r="AA8" s="46">
        <f t="shared" si="7"/>
        <v>35112</v>
      </c>
      <c r="AB8" s="24" t="s">
        <v>1382</v>
      </c>
      <c r="AC8" s="24" t="s">
        <v>1383</v>
      </c>
      <c r="AD8" s="24" t="s">
        <v>1384</v>
      </c>
      <c r="AE8" s="24" t="s">
        <v>1385</v>
      </c>
      <c r="AF8" s="54" t="s">
        <v>426</v>
      </c>
      <c r="AG8" s="54" t="s">
        <v>320</v>
      </c>
      <c r="AH8" s="17" t="str">
        <f t="shared" si="8"/>
        <v>080302</v>
      </c>
      <c r="AI8" s="54" t="s">
        <v>1077</v>
      </c>
      <c r="AJ8" s="54" t="s">
        <v>1062</v>
      </c>
      <c r="AM8" s="64"/>
    </row>
    <row r="9" spans="1:63" s="42" customFormat="1" ht="33" customHeight="1" x14ac:dyDescent="0.3">
      <c r="A9" s="48"/>
      <c r="B9" s="28" t="s">
        <v>211</v>
      </c>
      <c r="C9" s="21" t="s">
        <v>223</v>
      </c>
      <c r="D9" s="21" t="s">
        <v>437</v>
      </c>
      <c r="E9" s="21" t="s">
        <v>184</v>
      </c>
      <c r="F9" s="20" t="str">
        <f t="shared" si="0"/>
        <v>일반직무</v>
      </c>
      <c r="G9" s="54" t="s">
        <v>1056</v>
      </c>
      <c r="H9" s="17"/>
      <c r="I9" s="54" t="s">
        <v>1082</v>
      </c>
      <c r="J9" s="21" t="s">
        <v>1202</v>
      </c>
      <c r="K9" s="73" t="s">
        <v>1193</v>
      </c>
      <c r="L9" s="49"/>
      <c r="M9" s="54" t="s">
        <v>197</v>
      </c>
      <c r="N9" s="17">
        <f>VLOOKUP(AH9,'조정계수 2024.02.01'!A:C,3,0)</f>
        <v>0.9</v>
      </c>
      <c r="O9" s="50">
        <v>16</v>
      </c>
      <c r="P9" s="50">
        <v>1</v>
      </c>
      <c r="Q9" s="54">
        <v>17</v>
      </c>
      <c r="R9" s="51">
        <v>60</v>
      </c>
      <c r="S9" s="51" t="s">
        <v>734</v>
      </c>
      <c r="T9" s="54" t="s">
        <v>209</v>
      </c>
      <c r="U9" s="43">
        <f t="shared" si="1"/>
        <v>50490</v>
      </c>
      <c r="V9" s="44">
        <f t="shared" si="2"/>
        <v>9594</v>
      </c>
      <c r="W9" s="44">
        <f t="shared" si="3"/>
        <v>40896</v>
      </c>
      <c r="X9" s="45">
        <f t="shared" si="4"/>
        <v>14138</v>
      </c>
      <c r="Y9" s="45">
        <f t="shared" si="5"/>
        <v>36352</v>
      </c>
      <c r="Z9" s="46">
        <f t="shared" si="6"/>
        <v>32314</v>
      </c>
      <c r="AA9" s="46">
        <f t="shared" si="7"/>
        <v>18176</v>
      </c>
      <c r="AB9" s="24" t="s">
        <v>1357</v>
      </c>
      <c r="AC9" s="24" t="s">
        <v>1358</v>
      </c>
      <c r="AD9" s="24" t="s">
        <v>1369</v>
      </c>
      <c r="AE9" s="24" t="s">
        <v>1359</v>
      </c>
      <c r="AF9" s="54" t="s">
        <v>425</v>
      </c>
      <c r="AG9" s="54" t="s">
        <v>363</v>
      </c>
      <c r="AH9" s="17" t="str">
        <f t="shared" si="8"/>
        <v>020102</v>
      </c>
      <c r="AI9" s="54" t="s">
        <v>1077</v>
      </c>
      <c r="AJ9" s="54" t="s">
        <v>1062</v>
      </c>
      <c r="AM9" s="64"/>
    </row>
    <row r="10" spans="1:63" s="42" customFormat="1" ht="33" customHeight="1" x14ac:dyDescent="0.3">
      <c r="A10" s="48"/>
      <c r="B10" s="28" t="s">
        <v>211</v>
      </c>
      <c r="C10" s="21" t="s">
        <v>223</v>
      </c>
      <c r="D10" s="21" t="s">
        <v>458</v>
      </c>
      <c r="E10" s="21" t="s">
        <v>1241</v>
      </c>
      <c r="F10" s="20" t="str">
        <f t="shared" si="0"/>
        <v>일반직무</v>
      </c>
      <c r="G10" s="54" t="s">
        <v>1056</v>
      </c>
      <c r="H10" s="17"/>
      <c r="I10" s="54" t="s">
        <v>1086</v>
      </c>
      <c r="J10" s="21" t="s">
        <v>1203</v>
      </c>
      <c r="K10" s="68" t="s">
        <v>1083</v>
      </c>
      <c r="L10" s="49"/>
      <c r="M10" s="54" t="s">
        <v>197</v>
      </c>
      <c r="N10" s="17">
        <f>VLOOKUP(AH10,'조정계수 2024.02.01'!A:C,3,0)</f>
        <v>0.7</v>
      </c>
      <c r="O10" s="50">
        <v>19</v>
      </c>
      <c r="P10" s="50">
        <v>1</v>
      </c>
      <c r="Q10" s="54">
        <v>20</v>
      </c>
      <c r="R10" s="51">
        <v>60</v>
      </c>
      <c r="S10" s="51" t="s">
        <v>734</v>
      </c>
      <c r="T10" s="54" t="s">
        <v>209</v>
      </c>
      <c r="U10" s="43">
        <f t="shared" si="1"/>
        <v>59400</v>
      </c>
      <c r="V10" s="44">
        <f t="shared" si="2"/>
        <v>21978</v>
      </c>
      <c r="W10" s="44">
        <f t="shared" si="3"/>
        <v>37422</v>
      </c>
      <c r="X10" s="45">
        <f t="shared" si="4"/>
        <v>26136</v>
      </c>
      <c r="Y10" s="45">
        <f t="shared" si="5"/>
        <v>33264</v>
      </c>
      <c r="Z10" s="46">
        <f t="shared" si="6"/>
        <v>42768</v>
      </c>
      <c r="AA10" s="46">
        <f t="shared" si="7"/>
        <v>16632</v>
      </c>
      <c r="AB10" s="24" t="s">
        <v>1244</v>
      </c>
      <c r="AC10" s="24" t="s">
        <v>1273</v>
      </c>
      <c r="AD10" s="24" t="s">
        <v>1301</v>
      </c>
      <c r="AE10" s="24" t="s">
        <v>1330</v>
      </c>
      <c r="AF10" s="54" t="s">
        <v>426</v>
      </c>
      <c r="AG10" s="54" t="s">
        <v>249</v>
      </c>
      <c r="AH10" s="17" t="str">
        <f t="shared" si="8"/>
        <v>200101</v>
      </c>
      <c r="AI10" s="54" t="s">
        <v>1084</v>
      </c>
      <c r="AJ10" s="54" t="s">
        <v>1062</v>
      </c>
      <c r="AM10" s="64"/>
    </row>
    <row r="11" spans="1:63" s="42" customFormat="1" ht="33" customHeight="1" x14ac:dyDescent="0.3">
      <c r="A11" s="48"/>
      <c r="B11" s="28" t="s">
        <v>211</v>
      </c>
      <c r="C11" s="21" t="s">
        <v>223</v>
      </c>
      <c r="D11" s="21" t="s">
        <v>441</v>
      </c>
      <c r="E11" s="21" t="s">
        <v>435</v>
      </c>
      <c r="F11" s="20" t="str">
        <f t="shared" si="0"/>
        <v>일반직무</v>
      </c>
      <c r="G11" s="54" t="s">
        <v>1056</v>
      </c>
      <c r="H11" s="17"/>
      <c r="I11" s="54" t="s">
        <v>1091</v>
      </c>
      <c r="J11" s="21" t="s">
        <v>1204</v>
      </c>
      <c r="K11" s="68" t="s">
        <v>1087</v>
      </c>
      <c r="L11" s="49"/>
      <c r="M11" s="54" t="s">
        <v>197</v>
      </c>
      <c r="N11" s="17">
        <f>VLOOKUP(AH11,'조정계수 2024.02.01'!A:C,3,0)</f>
        <v>0.8</v>
      </c>
      <c r="O11" s="50">
        <v>30</v>
      </c>
      <c r="P11" s="50">
        <v>1</v>
      </c>
      <c r="Q11" s="54">
        <v>31</v>
      </c>
      <c r="R11" s="51">
        <v>60</v>
      </c>
      <c r="S11" s="51" t="s">
        <v>734</v>
      </c>
      <c r="T11" s="54" t="s">
        <v>209</v>
      </c>
      <c r="U11" s="43">
        <f t="shared" si="1"/>
        <v>92070</v>
      </c>
      <c r="V11" s="44">
        <f t="shared" si="2"/>
        <v>25780</v>
      </c>
      <c r="W11" s="44">
        <f t="shared" si="3"/>
        <v>66290</v>
      </c>
      <c r="X11" s="45">
        <f t="shared" si="4"/>
        <v>33146</v>
      </c>
      <c r="Y11" s="45">
        <f t="shared" si="5"/>
        <v>58924</v>
      </c>
      <c r="Z11" s="46">
        <f t="shared" si="6"/>
        <v>62608</v>
      </c>
      <c r="AA11" s="46">
        <f t="shared" si="7"/>
        <v>29462</v>
      </c>
      <c r="AB11" s="24" t="s">
        <v>1245</v>
      </c>
      <c r="AC11" s="24" t="s">
        <v>1274</v>
      </c>
      <c r="AD11" s="24" t="s">
        <v>1302</v>
      </c>
      <c r="AE11" s="24" t="s">
        <v>1331</v>
      </c>
      <c r="AF11" s="54" t="s">
        <v>425</v>
      </c>
      <c r="AG11" s="54" t="s">
        <v>1089</v>
      </c>
      <c r="AH11" s="17" t="str">
        <f t="shared" si="8"/>
        <v>060101</v>
      </c>
      <c r="AI11" s="54" t="s">
        <v>1088</v>
      </c>
      <c r="AJ11" s="54" t="s">
        <v>1062</v>
      </c>
      <c r="AM11" s="64"/>
    </row>
    <row r="12" spans="1:63" s="42" customFormat="1" ht="33" customHeight="1" x14ac:dyDescent="0.3">
      <c r="A12" s="48"/>
      <c r="B12" s="28" t="s">
        <v>211</v>
      </c>
      <c r="C12" s="21" t="s">
        <v>223</v>
      </c>
      <c r="D12" s="21" t="s">
        <v>441</v>
      </c>
      <c r="E12" s="21" t="s">
        <v>1240</v>
      </c>
      <c r="F12" s="20" t="str">
        <f t="shared" si="0"/>
        <v>일반직무</v>
      </c>
      <c r="G12" s="54" t="s">
        <v>1056</v>
      </c>
      <c r="H12" s="17"/>
      <c r="I12" s="54" t="s">
        <v>1097</v>
      </c>
      <c r="J12" s="21" t="s">
        <v>1205</v>
      </c>
      <c r="K12" s="68" t="s">
        <v>1092</v>
      </c>
      <c r="L12" s="49"/>
      <c r="M12" s="54" t="s">
        <v>191</v>
      </c>
      <c r="N12" s="17">
        <v>1</v>
      </c>
      <c r="O12" s="50">
        <v>27</v>
      </c>
      <c r="P12" s="50">
        <v>1</v>
      </c>
      <c r="Q12" s="54">
        <v>28</v>
      </c>
      <c r="R12" s="51">
        <v>60</v>
      </c>
      <c r="S12" s="51" t="s">
        <v>734</v>
      </c>
      <c r="T12" s="54" t="s">
        <v>209</v>
      </c>
      <c r="U12" s="43">
        <f t="shared" si="1"/>
        <v>117040</v>
      </c>
      <c r="V12" s="44">
        <f t="shared" si="2"/>
        <v>11704</v>
      </c>
      <c r="W12" s="44">
        <f t="shared" si="3"/>
        <v>105336</v>
      </c>
      <c r="X12" s="45">
        <f t="shared" si="4"/>
        <v>23408</v>
      </c>
      <c r="Y12" s="45">
        <f t="shared" si="5"/>
        <v>93632</v>
      </c>
      <c r="Z12" s="46">
        <f t="shared" si="6"/>
        <v>70224</v>
      </c>
      <c r="AA12" s="46">
        <f t="shared" si="7"/>
        <v>46816</v>
      </c>
      <c r="AB12" s="24" t="s">
        <v>1246</v>
      </c>
      <c r="AC12" s="24" t="s">
        <v>1275</v>
      </c>
      <c r="AD12" s="24" t="s">
        <v>1303</v>
      </c>
      <c r="AE12" s="24" t="s">
        <v>1332</v>
      </c>
      <c r="AF12" s="54" t="s">
        <v>426</v>
      </c>
      <c r="AG12" s="54" t="s">
        <v>1094</v>
      </c>
      <c r="AH12" s="17" t="str">
        <f t="shared" si="8"/>
        <v>150401</v>
      </c>
      <c r="AI12" s="54" t="s">
        <v>1093</v>
      </c>
      <c r="AJ12" s="54" t="s">
        <v>1062</v>
      </c>
      <c r="AM12" s="64"/>
    </row>
    <row r="13" spans="1:63" s="42" customFormat="1" ht="33" customHeight="1" x14ac:dyDescent="0.3">
      <c r="A13" s="48"/>
      <c r="B13" s="28" t="s">
        <v>211</v>
      </c>
      <c r="C13" s="21" t="s">
        <v>223</v>
      </c>
      <c r="D13" s="21" t="s">
        <v>437</v>
      </c>
      <c r="E13" s="21" t="s">
        <v>776</v>
      </c>
      <c r="F13" s="20" t="str">
        <f t="shared" si="0"/>
        <v>일반직무</v>
      </c>
      <c r="G13" s="54" t="s">
        <v>1056</v>
      </c>
      <c r="H13" s="17"/>
      <c r="I13" s="54" t="s">
        <v>1101</v>
      </c>
      <c r="J13" s="21" t="s">
        <v>1206</v>
      </c>
      <c r="K13" s="68" t="s">
        <v>1098</v>
      </c>
      <c r="L13" s="49"/>
      <c r="M13" s="54" t="s">
        <v>191</v>
      </c>
      <c r="N13" s="17">
        <f>VLOOKUP(AH13,'조정계수 2024.02.01'!A:C,3,0)</f>
        <v>0.9</v>
      </c>
      <c r="O13" s="50">
        <v>30</v>
      </c>
      <c r="P13" s="50">
        <v>1</v>
      </c>
      <c r="Q13" s="54">
        <v>31</v>
      </c>
      <c r="R13" s="51">
        <v>60</v>
      </c>
      <c r="S13" s="51" t="s">
        <v>734</v>
      </c>
      <c r="T13" s="54" t="s">
        <v>209</v>
      </c>
      <c r="U13" s="43">
        <f t="shared" si="1"/>
        <v>129580</v>
      </c>
      <c r="V13" s="44">
        <f t="shared" si="2"/>
        <v>24621</v>
      </c>
      <c r="W13" s="44">
        <f t="shared" si="3"/>
        <v>104959</v>
      </c>
      <c r="X13" s="45">
        <f t="shared" si="4"/>
        <v>36283</v>
      </c>
      <c r="Y13" s="45">
        <f t="shared" si="5"/>
        <v>93297</v>
      </c>
      <c r="Z13" s="46">
        <f t="shared" si="6"/>
        <v>82932</v>
      </c>
      <c r="AA13" s="46">
        <f t="shared" si="7"/>
        <v>46648</v>
      </c>
      <c r="AB13" s="24" t="s">
        <v>1247</v>
      </c>
      <c r="AC13" s="24" t="s">
        <v>1276</v>
      </c>
      <c r="AD13" s="24" t="s">
        <v>1304</v>
      </c>
      <c r="AE13" s="24" t="s">
        <v>1333</v>
      </c>
      <c r="AF13" s="54" t="s">
        <v>425</v>
      </c>
      <c r="AG13" s="54" t="s">
        <v>260</v>
      </c>
      <c r="AH13" s="17" t="str">
        <f t="shared" si="8"/>
        <v>100302</v>
      </c>
      <c r="AI13" s="54" t="s">
        <v>1099</v>
      </c>
      <c r="AJ13" s="54" t="s">
        <v>1062</v>
      </c>
      <c r="AM13" s="64"/>
    </row>
    <row r="14" spans="1:63" s="42" customFormat="1" ht="33" customHeight="1" x14ac:dyDescent="0.3">
      <c r="A14" s="48"/>
      <c r="B14" s="28" t="s">
        <v>211</v>
      </c>
      <c r="C14" s="21" t="s">
        <v>223</v>
      </c>
      <c r="D14" s="21" t="s">
        <v>441</v>
      </c>
      <c r="E14" s="21" t="s">
        <v>435</v>
      </c>
      <c r="F14" s="20" t="str">
        <f t="shared" si="0"/>
        <v>NCS과정</v>
      </c>
      <c r="G14" s="54" t="s">
        <v>1056</v>
      </c>
      <c r="H14" s="17"/>
      <c r="I14" s="54" t="s">
        <v>1104</v>
      </c>
      <c r="J14" s="21" t="s">
        <v>1207</v>
      </c>
      <c r="K14" s="73" t="s">
        <v>1370</v>
      </c>
      <c r="L14" s="49"/>
      <c r="M14" s="54" t="s">
        <v>191</v>
      </c>
      <c r="N14" s="17">
        <v>1</v>
      </c>
      <c r="O14" s="50">
        <v>30</v>
      </c>
      <c r="P14" s="50">
        <v>1</v>
      </c>
      <c r="Q14" s="54">
        <v>31</v>
      </c>
      <c r="R14" s="51">
        <v>60</v>
      </c>
      <c r="S14" s="51" t="s">
        <v>734</v>
      </c>
      <c r="T14" s="54" t="s">
        <v>209</v>
      </c>
      <c r="U14" s="43">
        <f t="shared" si="1"/>
        <v>129580</v>
      </c>
      <c r="V14" s="44">
        <f t="shared" si="2"/>
        <v>12958</v>
      </c>
      <c r="W14" s="44">
        <f t="shared" si="3"/>
        <v>116622</v>
      </c>
      <c r="X14" s="45">
        <f t="shared" si="4"/>
        <v>25916</v>
      </c>
      <c r="Y14" s="45">
        <f t="shared" si="5"/>
        <v>103664</v>
      </c>
      <c r="Z14" s="46">
        <f t="shared" si="6"/>
        <v>77748</v>
      </c>
      <c r="AA14" s="46">
        <f t="shared" si="7"/>
        <v>51832</v>
      </c>
      <c r="AB14" s="24" t="s">
        <v>1371</v>
      </c>
      <c r="AC14" s="24" t="s">
        <v>1372</v>
      </c>
      <c r="AD14" s="24" t="s">
        <v>1371</v>
      </c>
      <c r="AE14" s="24" t="s">
        <v>1373</v>
      </c>
      <c r="AF14" s="54" t="s">
        <v>425</v>
      </c>
      <c r="AG14" s="54" t="s">
        <v>331</v>
      </c>
      <c r="AH14" s="17" t="str">
        <f t="shared" si="8"/>
        <v>190309</v>
      </c>
      <c r="AI14" s="54" t="s">
        <v>1088</v>
      </c>
      <c r="AJ14" s="54" t="s">
        <v>1062</v>
      </c>
      <c r="AM14" s="64"/>
    </row>
    <row r="15" spans="1:63" s="42" customFormat="1" ht="33" customHeight="1" x14ac:dyDescent="0.3">
      <c r="A15" s="48"/>
      <c r="B15" s="28" t="s">
        <v>211</v>
      </c>
      <c r="C15" s="21" t="s">
        <v>223</v>
      </c>
      <c r="D15" s="21" t="s">
        <v>441</v>
      </c>
      <c r="E15" s="21" t="s">
        <v>435</v>
      </c>
      <c r="F15" s="20" t="str">
        <f t="shared" si="0"/>
        <v>일반직무</v>
      </c>
      <c r="G15" s="54" t="s">
        <v>1056</v>
      </c>
      <c r="H15" s="17"/>
      <c r="I15" s="54" t="s">
        <v>1109</v>
      </c>
      <c r="J15" s="21" t="s">
        <v>1208</v>
      </c>
      <c r="K15" s="68" t="s">
        <v>1105</v>
      </c>
      <c r="L15" s="49"/>
      <c r="M15" s="54" t="s">
        <v>197</v>
      </c>
      <c r="N15" s="17">
        <v>1</v>
      </c>
      <c r="O15" s="50">
        <v>38</v>
      </c>
      <c r="P15" s="50">
        <v>1</v>
      </c>
      <c r="Q15" s="54">
        <v>39</v>
      </c>
      <c r="R15" s="51">
        <v>60</v>
      </c>
      <c r="S15" s="51" t="s">
        <v>735</v>
      </c>
      <c r="T15" s="54" t="s">
        <v>209</v>
      </c>
      <c r="U15" s="43">
        <f t="shared" si="1"/>
        <v>115830</v>
      </c>
      <c r="V15" s="44">
        <f t="shared" si="2"/>
        <v>11583</v>
      </c>
      <c r="W15" s="44">
        <f t="shared" si="3"/>
        <v>104247</v>
      </c>
      <c r="X15" s="45">
        <f t="shared" si="4"/>
        <v>23166</v>
      </c>
      <c r="Y15" s="45">
        <f t="shared" si="5"/>
        <v>92664</v>
      </c>
      <c r="Z15" s="46">
        <f t="shared" si="6"/>
        <v>69498</v>
      </c>
      <c r="AA15" s="46">
        <f t="shared" si="7"/>
        <v>46332</v>
      </c>
      <c r="AB15" s="24" t="s">
        <v>1248</v>
      </c>
      <c r="AC15" s="24" t="s">
        <v>1277</v>
      </c>
      <c r="AD15" s="24" t="s">
        <v>1305</v>
      </c>
      <c r="AE15" s="24" t="s">
        <v>1334</v>
      </c>
      <c r="AF15" s="54" t="s">
        <v>426</v>
      </c>
      <c r="AG15" s="54" t="s">
        <v>322</v>
      </c>
      <c r="AH15" s="17" t="str">
        <f t="shared" si="8"/>
        <v>070102</v>
      </c>
      <c r="AI15" s="54" t="s">
        <v>1106</v>
      </c>
      <c r="AJ15" s="54" t="s">
        <v>1062</v>
      </c>
      <c r="AM15" s="64"/>
    </row>
    <row r="16" spans="1:63" s="42" customFormat="1" ht="33" customHeight="1" x14ac:dyDescent="0.3">
      <c r="A16" s="48"/>
      <c r="B16" s="28" t="s">
        <v>211</v>
      </c>
      <c r="C16" s="21" t="s">
        <v>223</v>
      </c>
      <c r="D16" s="21" t="s">
        <v>437</v>
      </c>
      <c r="E16" s="21" t="s">
        <v>1238</v>
      </c>
      <c r="F16" s="20" t="str">
        <f t="shared" si="0"/>
        <v>일반직무</v>
      </c>
      <c r="G16" s="54" t="s">
        <v>1056</v>
      </c>
      <c r="H16" s="17"/>
      <c r="I16" s="54" t="s">
        <v>1114</v>
      </c>
      <c r="J16" s="21" t="s">
        <v>1209</v>
      </c>
      <c r="K16" s="73" t="s">
        <v>1231</v>
      </c>
      <c r="L16" s="49"/>
      <c r="M16" s="54" t="s">
        <v>197</v>
      </c>
      <c r="N16" s="17">
        <f>VLOOKUP(AH16,'조정계수 2024.02.01'!A:C,3,0)</f>
        <v>0.7</v>
      </c>
      <c r="O16" s="50">
        <v>16</v>
      </c>
      <c r="P16" s="50">
        <v>1</v>
      </c>
      <c r="Q16" s="54">
        <v>17</v>
      </c>
      <c r="R16" s="51">
        <v>60</v>
      </c>
      <c r="S16" s="51" t="s">
        <v>734</v>
      </c>
      <c r="T16" s="54" t="s">
        <v>209</v>
      </c>
      <c r="U16" s="43">
        <f t="shared" si="1"/>
        <v>50490</v>
      </c>
      <c r="V16" s="44">
        <f t="shared" si="2"/>
        <v>18682</v>
      </c>
      <c r="W16" s="44">
        <f t="shared" si="3"/>
        <v>31808</v>
      </c>
      <c r="X16" s="45">
        <f t="shared" si="4"/>
        <v>22216</v>
      </c>
      <c r="Y16" s="45">
        <f t="shared" si="5"/>
        <v>28274</v>
      </c>
      <c r="Z16" s="46">
        <f t="shared" si="6"/>
        <v>36353</v>
      </c>
      <c r="AA16" s="46">
        <f t="shared" si="7"/>
        <v>14137</v>
      </c>
      <c r="AB16" s="24" t="s">
        <v>1249</v>
      </c>
      <c r="AC16" s="24" t="s">
        <v>1278</v>
      </c>
      <c r="AD16" s="24" t="s">
        <v>1306</v>
      </c>
      <c r="AE16" s="24" t="s">
        <v>1335</v>
      </c>
      <c r="AF16" s="54" t="s">
        <v>426</v>
      </c>
      <c r="AG16" s="54" t="s">
        <v>1112</v>
      </c>
      <c r="AH16" s="17" t="str">
        <f t="shared" si="8"/>
        <v>020302</v>
      </c>
      <c r="AI16" s="54" t="s">
        <v>1111</v>
      </c>
      <c r="AJ16" s="54" t="s">
        <v>1062</v>
      </c>
      <c r="AM16" s="64"/>
    </row>
    <row r="17" spans="1:39" s="42" customFormat="1" ht="33" customHeight="1" x14ac:dyDescent="0.3">
      <c r="A17" s="48"/>
      <c r="B17" s="28" t="s">
        <v>211</v>
      </c>
      <c r="C17" s="21" t="s">
        <v>223</v>
      </c>
      <c r="D17" s="21" t="s">
        <v>810</v>
      </c>
      <c r="E17" s="21" t="s">
        <v>1239</v>
      </c>
      <c r="F17" s="20" t="str">
        <f t="shared" si="0"/>
        <v>일반직무</v>
      </c>
      <c r="G17" s="54" t="s">
        <v>1056</v>
      </c>
      <c r="H17" s="17"/>
      <c r="I17" s="54" t="s">
        <v>1118</v>
      </c>
      <c r="J17" s="21" t="s">
        <v>1210</v>
      </c>
      <c r="K17" s="68" t="s">
        <v>1115</v>
      </c>
      <c r="L17" s="49"/>
      <c r="M17" s="54" t="s">
        <v>197</v>
      </c>
      <c r="N17" s="17">
        <v>1</v>
      </c>
      <c r="O17" s="50">
        <v>19</v>
      </c>
      <c r="P17" s="50">
        <v>1</v>
      </c>
      <c r="Q17" s="54">
        <v>20</v>
      </c>
      <c r="R17" s="51">
        <v>60</v>
      </c>
      <c r="S17" s="51" t="s">
        <v>734</v>
      </c>
      <c r="T17" s="54" t="s">
        <v>209</v>
      </c>
      <c r="U17" s="43">
        <f t="shared" si="1"/>
        <v>59400</v>
      </c>
      <c r="V17" s="44">
        <f t="shared" si="2"/>
        <v>5940</v>
      </c>
      <c r="W17" s="44">
        <f t="shared" si="3"/>
        <v>53460</v>
      </c>
      <c r="X17" s="45">
        <f t="shared" si="4"/>
        <v>11880</v>
      </c>
      <c r="Y17" s="45">
        <f t="shared" si="5"/>
        <v>47520</v>
      </c>
      <c r="Z17" s="46">
        <f t="shared" si="6"/>
        <v>35640</v>
      </c>
      <c r="AA17" s="46">
        <f t="shared" si="7"/>
        <v>23760</v>
      </c>
      <c r="AB17" s="24" t="s">
        <v>1250</v>
      </c>
      <c r="AC17" s="24" t="s">
        <v>1279</v>
      </c>
      <c r="AD17" s="24" t="s">
        <v>1307</v>
      </c>
      <c r="AE17" s="24" t="s">
        <v>1336</v>
      </c>
      <c r="AF17" s="54" t="s">
        <v>426</v>
      </c>
      <c r="AG17" s="54" t="s">
        <v>1116</v>
      </c>
      <c r="AH17" s="17" t="str">
        <f t="shared" si="8"/>
        <v>080201</v>
      </c>
      <c r="AI17" s="54" t="s">
        <v>1005</v>
      </c>
      <c r="AJ17" s="54" t="s">
        <v>1062</v>
      </c>
      <c r="AM17" s="64"/>
    </row>
    <row r="18" spans="1:39" s="42" customFormat="1" ht="33" customHeight="1" x14ac:dyDescent="0.3">
      <c r="A18" s="48"/>
      <c r="B18" s="28" t="s">
        <v>211</v>
      </c>
      <c r="C18" s="21" t="s">
        <v>223</v>
      </c>
      <c r="D18" s="21" t="s">
        <v>458</v>
      </c>
      <c r="E18" s="21" t="s">
        <v>440</v>
      </c>
      <c r="F18" s="20" t="str">
        <f t="shared" si="0"/>
        <v>일반직무</v>
      </c>
      <c r="G18" s="54" t="s">
        <v>1056</v>
      </c>
      <c r="H18" s="17"/>
      <c r="I18" s="54" t="s">
        <v>1122</v>
      </c>
      <c r="J18" s="21" t="s">
        <v>1211</v>
      </c>
      <c r="K18" s="68" t="s">
        <v>1119</v>
      </c>
      <c r="L18" s="49"/>
      <c r="M18" s="54" t="s">
        <v>197</v>
      </c>
      <c r="N18" s="17">
        <f>VLOOKUP(AH18,'조정계수 2024.02.01'!A:C,3,0)</f>
        <v>0.7</v>
      </c>
      <c r="O18" s="50">
        <v>15</v>
      </c>
      <c r="P18" s="50">
        <v>1</v>
      </c>
      <c r="Q18" s="54">
        <v>16</v>
      </c>
      <c r="R18" s="51">
        <v>60</v>
      </c>
      <c r="S18" s="51" t="s">
        <v>734</v>
      </c>
      <c r="T18" s="54" t="s">
        <v>209</v>
      </c>
      <c r="U18" s="43">
        <f t="shared" si="1"/>
        <v>47520</v>
      </c>
      <c r="V18" s="44">
        <f t="shared" si="2"/>
        <v>17583</v>
      </c>
      <c r="W18" s="44">
        <f t="shared" si="3"/>
        <v>29937</v>
      </c>
      <c r="X18" s="45">
        <f t="shared" si="4"/>
        <v>20909</v>
      </c>
      <c r="Y18" s="45">
        <f t="shared" si="5"/>
        <v>26611</v>
      </c>
      <c r="Z18" s="46">
        <f t="shared" si="6"/>
        <v>34215</v>
      </c>
      <c r="AA18" s="46">
        <f t="shared" si="7"/>
        <v>13305</v>
      </c>
      <c r="AB18" s="24" t="s">
        <v>1251</v>
      </c>
      <c r="AC18" s="24" t="s">
        <v>1280</v>
      </c>
      <c r="AD18" s="24" t="s">
        <v>1308</v>
      </c>
      <c r="AE18" s="24" t="s">
        <v>1337</v>
      </c>
      <c r="AF18" s="54" t="s">
        <v>426</v>
      </c>
      <c r="AG18" s="54" t="s">
        <v>258</v>
      </c>
      <c r="AH18" s="17" t="str">
        <f t="shared" si="8"/>
        <v>020101</v>
      </c>
      <c r="AI18" s="54" t="s">
        <v>1120</v>
      </c>
      <c r="AJ18" s="54" t="s">
        <v>1062</v>
      </c>
      <c r="AM18" s="64"/>
    </row>
    <row r="19" spans="1:39" s="42" customFormat="1" ht="33" customHeight="1" x14ac:dyDescent="0.3">
      <c r="A19" s="48"/>
      <c r="B19" s="28" t="s">
        <v>211</v>
      </c>
      <c r="C19" s="21" t="s">
        <v>223</v>
      </c>
      <c r="D19" s="21" t="s">
        <v>458</v>
      </c>
      <c r="E19" s="21" t="s">
        <v>1236</v>
      </c>
      <c r="F19" s="20" t="str">
        <f t="shared" si="0"/>
        <v>일반직무</v>
      </c>
      <c r="G19" s="54" t="s">
        <v>1056</v>
      </c>
      <c r="H19" s="17"/>
      <c r="I19" s="54" t="s">
        <v>1125</v>
      </c>
      <c r="J19" s="21" t="s">
        <v>1212</v>
      </c>
      <c r="K19" s="68" t="s">
        <v>1123</v>
      </c>
      <c r="L19" s="49"/>
      <c r="M19" s="54" t="s">
        <v>197</v>
      </c>
      <c r="N19" s="17">
        <f>VLOOKUP(AH19,'조정계수 2024.02.01'!A:C,3,0)</f>
        <v>0.7</v>
      </c>
      <c r="O19" s="50">
        <v>20</v>
      </c>
      <c r="P19" s="50">
        <v>1</v>
      </c>
      <c r="Q19" s="54">
        <v>21</v>
      </c>
      <c r="R19" s="51">
        <v>60</v>
      </c>
      <c r="S19" s="51" t="s">
        <v>734</v>
      </c>
      <c r="T19" s="54" t="s">
        <v>209</v>
      </c>
      <c r="U19" s="43">
        <f t="shared" si="1"/>
        <v>62370</v>
      </c>
      <c r="V19" s="44">
        <f t="shared" si="2"/>
        <v>23077</v>
      </c>
      <c r="W19" s="44">
        <f t="shared" si="3"/>
        <v>39293</v>
      </c>
      <c r="X19" s="45">
        <f t="shared" si="4"/>
        <v>27443</v>
      </c>
      <c r="Y19" s="45">
        <f t="shared" si="5"/>
        <v>34927</v>
      </c>
      <c r="Z19" s="46">
        <f t="shared" si="6"/>
        <v>44907</v>
      </c>
      <c r="AA19" s="46">
        <f t="shared" si="7"/>
        <v>17463</v>
      </c>
      <c r="AB19" s="24" t="s">
        <v>1252</v>
      </c>
      <c r="AC19" s="24" t="s">
        <v>1281</v>
      </c>
      <c r="AD19" s="24" t="s">
        <v>1309</v>
      </c>
      <c r="AE19" s="24" t="s">
        <v>1338</v>
      </c>
      <c r="AF19" s="54" t="s">
        <v>426</v>
      </c>
      <c r="AG19" s="54" t="s">
        <v>258</v>
      </c>
      <c r="AH19" s="17" t="str">
        <f t="shared" si="8"/>
        <v>020101</v>
      </c>
      <c r="AI19" s="54" t="s">
        <v>1120</v>
      </c>
      <c r="AJ19" s="54" t="s">
        <v>1062</v>
      </c>
      <c r="AM19" s="64"/>
    </row>
    <row r="20" spans="1:39" s="42" customFormat="1" ht="33" customHeight="1" x14ac:dyDescent="0.3">
      <c r="A20" s="48"/>
      <c r="B20" s="28" t="s">
        <v>211</v>
      </c>
      <c r="C20" s="21" t="s">
        <v>223</v>
      </c>
      <c r="D20" s="21" t="s">
        <v>458</v>
      </c>
      <c r="E20" s="21" t="s">
        <v>1236</v>
      </c>
      <c r="F20" s="20" t="str">
        <f t="shared" si="0"/>
        <v>일반직무</v>
      </c>
      <c r="G20" s="54" t="s">
        <v>1056</v>
      </c>
      <c r="H20" s="17"/>
      <c r="I20" s="54" t="s">
        <v>1129</v>
      </c>
      <c r="J20" s="21" t="s">
        <v>1213</v>
      </c>
      <c r="K20" s="68" t="s">
        <v>1126</v>
      </c>
      <c r="L20" s="49"/>
      <c r="M20" s="54" t="s">
        <v>197</v>
      </c>
      <c r="N20" s="17">
        <f>VLOOKUP(AH20,'조정계수 2024.02.01'!A:C,3,0)</f>
        <v>0.7</v>
      </c>
      <c r="O20" s="50">
        <v>23</v>
      </c>
      <c r="P20" s="50">
        <v>1</v>
      </c>
      <c r="Q20" s="54">
        <v>24</v>
      </c>
      <c r="R20" s="51">
        <v>60</v>
      </c>
      <c r="S20" s="51" t="s">
        <v>735</v>
      </c>
      <c r="T20" s="54" t="s">
        <v>209</v>
      </c>
      <c r="U20" s="43">
        <f t="shared" si="1"/>
        <v>71280</v>
      </c>
      <c r="V20" s="44">
        <f t="shared" si="2"/>
        <v>26374</v>
      </c>
      <c r="W20" s="44">
        <f t="shared" si="3"/>
        <v>44906</v>
      </c>
      <c r="X20" s="45">
        <f t="shared" si="4"/>
        <v>31364</v>
      </c>
      <c r="Y20" s="45">
        <f t="shared" si="5"/>
        <v>39916</v>
      </c>
      <c r="Z20" s="46">
        <f t="shared" si="6"/>
        <v>51322</v>
      </c>
      <c r="AA20" s="46">
        <f t="shared" si="7"/>
        <v>19958</v>
      </c>
      <c r="AB20" s="24" t="s">
        <v>1253</v>
      </c>
      <c r="AC20" s="24" t="s">
        <v>1282</v>
      </c>
      <c r="AD20" s="24" t="s">
        <v>1310</v>
      </c>
      <c r="AE20" s="24" t="s">
        <v>1339</v>
      </c>
      <c r="AF20" s="54" t="s">
        <v>426</v>
      </c>
      <c r="AG20" s="54" t="s">
        <v>258</v>
      </c>
      <c r="AH20" s="17" t="str">
        <f t="shared" si="8"/>
        <v>020101</v>
      </c>
      <c r="AI20" s="54" t="s">
        <v>1120</v>
      </c>
      <c r="AJ20" s="54" t="s">
        <v>1062</v>
      </c>
      <c r="AM20" s="64"/>
    </row>
    <row r="21" spans="1:39" s="42" customFormat="1" ht="33" customHeight="1" x14ac:dyDescent="0.3">
      <c r="A21" s="48"/>
      <c r="B21" s="28" t="s">
        <v>211</v>
      </c>
      <c r="C21" s="21" t="s">
        <v>208</v>
      </c>
      <c r="D21" s="21" t="s">
        <v>201</v>
      </c>
      <c r="E21" s="21" t="s">
        <v>440</v>
      </c>
      <c r="F21" s="20" t="str">
        <f t="shared" si="0"/>
        <v>일반직무</v>
      </c>
      <c r="G21" s="54" t="s">
        <v>1056</v>
      </c>
      <c r="H21" s="17"/>
      <c r="I21" s="54" t="s">
        <v>1132</v>
      </c>
      <c r="J21" s="21" t="s">
        <v>1214</v>
      </c>
      <c r="K21" s="68" t="s">
        <v>1130</v>
      </c>
      <c r="L21" s="49"/>
      <c r="M21" s="54" t="s">
        <v>197</v>
      </c>
      <c r="N21" s="17">
        <f>VLOOKUP(AH21,'조정계수 2024.02.01'!A:C,3,0)</f>
        <v>0.7</v>
      </c>
      <c r="O21" s="50">
        <v>30</v>
      </c>
      <c r="P21" s="50">
        <v>1</v>
      </c>
      <c r="Q21" s="54">
        <v>31</v>
      </c>
      <c r="R21" s="51">
        <v>60</v>
      </c>
      <c r="S21" s="51" t="s">
        <v>734</v>
      </c>
      <c r="T21" s="54" t="s">
        <v>209</v>
      </c>
      <c r="U21" s="43">
        <f t="shared" si="1"/>
        <v>92070</v>
      </c>
      <c r="V21" s="44">
        <f t="shared" si="2"/>
        <v>34066</v>
      </c>
      <c r="W21" s="44">
        <f t="shared" si="3"/>
        <v>58004</v>
      </c>
      <c r="X21" s="45">
        <f t="shared" si="4"/>
        <v>40511</v>
      </c>
      <c r="Y21" s="45">
        <f t="shared" si="5"/>
        <v>51559</v>
      </c>
      <c r="Z21" s="46">
        <f t="shared" si="6"/>
        <v>66291</v>
      </c>
      <c r="AA21" s="46">
        <f t="shared" si="7"/>
        <v>25779</v>
      </c>
      <c r="AB21" s="24" t="s">
        <v>1254</v>
      </c>
      <c r="AC21" s="24" t="s">
        <v>1283</v>
      </c>
      <c r="AD21" s="24" t="s">
        <v>1311</v>
      </c>
      <c r="AE21" s="24" t="s">
        <v>1340</v>
      </c>
      <c r="AF21" s="54" t="s">
        <v>426</v>
      </c>
      <c r="AG21" s="54" t="s">
        <v>258</v>
      </c>
      <c r="AH21" s="17" t="str">
        <f t="shared" si="8"/>
        <v>020101</v>
      </c>
      <c r="AI21" s="54" t="s">
        <v>1120</v>
      </c>
      <c r="AJ21" s="54" t="s">
        <v>1062</v>
      </c>
      <c r="AM21" s="64"/>
    </row>
    <row r="22" spans="1:39" s="42" customFormat="1" ht="33" customHeight="1" x14ac:dyDescent="0.3">
      <c r="A22" s="48"/>
      <c r="B22" s="28" t="s">
        <v>211</v>
      </c>
      <c r="C22" s="21" t="s">
        <v>208</v>
      </c>
      <c r="D22" s="21" t="s">
        <v>418</v>
      </c>
      <c r="E22" s="21" t="s">
        <v>202</v>
      </c>
      <c r="F22" s="20" t="str">
        <f t="shared" si="0"/>
        <v>일반직무</v>
      </c>
      <c r="G22" s="54" t="s">
        <v>1056</v>
      </c>
      <c r="H22" s="17"/>
      <c r="I22" s="54" t="s">
        <v>1135</v>
      </c>
      <c r="J22" s="21" t="s">
        <v>1215</v>
      </c>
      <c r="K22" s="68" t="s">
        <v>1133</v>
      </c>
      <c r="L22" s="49"/>
      <c r="M22" s="54" t="s">
        <v>197</v>
      </c>
      <c r="N22" s="17">
        <f>VLOOKUP(AH22,'조정계수 2024.02.01'!A:C,3,0)</f>
        <v>0.7</v>
      </c>
      <c r="O22" s="50">
        <v>18</v>
      </c>
      <c r="P22" s="50">
        <v>11</v>
      </c>
      <c r="Q22" s="54">
        <v>19</v>
      </c>
      <c r="R22" s="51">
        <v>60</v>
      </c>
      <c r="S22" s="51" t="s">
        <v>735</v>
      </c>
      <c r="T22" s="54" t="s">
        <v>209</v>
      </c>
      <c r="U22" s="43">
        <f t="shared" si="1"/>
        <v>56430</v>
      </c>
      <c r="V22" s="44">
        <f t="shared" si="2"/>
        <v>20880</v>
      </c>
      <c r="W22" s="44">
        <f t="shared" si="3"/>
        <v>35550</v>
      </c>
      <c r="X22" s="45">
        <f t="shared" si="4"/>
        <v>24830</v>
      </c>
      <c r="Y22" s="45">
        <f t="shared" si="5"/>
        <v>31600</v>
      </c>
      <c r="Z22" s="46">
        <f t="shared" si="6"/>
        <v>40630</v>
      </c>
      <c r="AA22" s="46">
        <f t="shared" si="7"/>
        <v>15800</v>
      </c>
      <c r="AB22" s="24" t="s">
        <v>1255</v>
      </c>
      <c r="AC22" s="24" t="s">
        <v>1284</v>
      </c>
      <c r="AD22" s="24" t="s">
        <v>1312</v>
      </c>
      <c r="AE22" s="24" t="s">
        <v>1341</v>
      </c>
      <c r="AF22" s="54" t="s">
        <v>426</v>
      </c>
      <c r="AG22" s="54" t="s">
        <v>234</v>
      </c>
      <c r="AH22" s="17" t="str">
        <f t="shared" si="8"/>
        <v>200101</v>
      </c>
      <c r="AI22" s="54" t="s">
        <v>1120</v>
      </c>
      <c r="AJ22" s="54" t="s">
        <v>1062</v>
      </c>
      <c r="AM22" s="64"/>
    </row>
    <row r="23" spans="1:39" s="42" customFormat="1" ht="33" customHeight="1" x14ac:dyDescent="0.3">
      <c r="A23" s="48"/>
      <c r="B23" s="28" t="s">
        <v>211</v>
      </c>
      <c r="C23" s="21" t="s">
        <v>208</v>
      </c>
      <c r="D23" s="21" t="s">
        <v>418</v>
      </c>
      <c r="E23" s="21" t="s">
        <v>202</v>
      </c>
      <c r="F23" s="20" t="str">
        <f t="shared" si="0"/>
        <v>일반직무</v>
      </c>
      <c r="G23" s="54" t="s">
        <v>1056</v>
      </c>
      <c r="H23" s="17"/>
      <c r="I23" s="54" t="s">
        <v>1139</v>
      </c>
      <c r="J23" s="21" t="s">
        <v>1216</v>
      </c>
      <c r="K23" s="68" t="s">
        <v>1136</v>
      </c>
      <c r="L23" s="49"/>
      <c r="M23" s="54" t="s">
        <v>197</v>
      </c>
      <c r="N23" s="17">
        <f>VLOOKUP(AH23,'조정계수 2024.02.01'!A:C,3,0)</f>
        <v>0.7</v>
      </c>
      <c r="O23" s="50">
        <v>20</v>
      </c>
      <c r="P23" s="50">
        <v>1</v>
      </c>
      <c r="Q23" s="54">
        <v>21</v>
      </c>
      <c r="R23" s="51">
        <v>60</v>
      </c>
      <c r="S23" s="51" t="s">
        <v>734</v>
      </c>
      <c r="T23" s="54" t="s">
        <v>209</v>
      </c>
      <c r="U23" s="43">
        <f t="shared" si="1"/>
        <v>62370</v>
      </c>
      <c r="V23" s="44">
        <f t="shared" si="2"/>
        <v>23077</v>
      </c>
      <c r="W23" s="44">
        <f t="shared" si="3"/>
        <v>39293</v>
      </c>
      <c r="X23" s="45">
        <f t="shared" si="4"/>
        <v>27443</v>
      </c>
      <c r="Y23" s="45">
        <f t="shared" si="5"/>
        <v>34927</v>
      </c>
      <c r="Z23" s="46">
        <f t="shared" si="6"/>
        <v>44907</v>
      </c>
      <c r="AA23" s="46">
        <f t="shared" si="7"/>
        <v>17463</v>
      </c>
      <c r="AB23" s="24" t="s">
        <v>1256</v>
      </c>
      <c r="AC23" s="24" t="s">
        <v>1285</v>
      </c>
      <c r="AD23" s="24" t="s">
        <v>1313</v>
      </c>
      <c r="AE23" s="24" t="s">
        <v>1342</v>
      </c>
      <c r="AF23" s="54" t="s">
        <v>426</v>
      </c>
      <c r="AG23" s="54" t="s">
        <v>258</v>
      </c>
      <c r="AH23" s="17" t="str">
        <f t="shared" si="8"/>
        <v>020101</v>
      </c>
      <c r="AI23" s="54" t="s">
        <v>1137</v>
      </c>
      <c r="AJ23" s="54" t="s">
        <v>1062</v>
      </c>
      <c r="AM23" s="64"/>
    </row>
    <row r="24" spans="1:39" s="42" customFormat="1" ht="33" customHeight="1" x14ac:dyDescent="0.3">
      <c r="A24" s="48"/>
      <c r="B24" s="28" t="s">
        <v>211</v>
      </c>
      <c r="C24" s="21" t="s">
        <v>208</v>
      </c>
      <c r="D24" s="21" t="s">
        <v>201</v>
      </c>
      <c r="E24" s="21" t="s">
        <v>440</v>
      </c>
      <c r="F24" s="20" t="str">
        <f t="shared" si="0"/>
        <v>일반직무</v>
      </c>
      <c r="G24" s="54" t="s">
        <v>1056</v>
      </c>
      <c r="H24" s="17"/>
      <c r="I24" s="54" t="s">
        <v>1142</v>
      </c>
      <c r="J24" s="21" t="s">
        <v>1217</v>
      </c>
      <c r="K24" s="68" t="s">
        <v>1140</v>
      </c>
      <c r="L24" s="49"/>
      <c r="M24" s="54" t="s">
        <v>197</v>
      </c>
      <c r="N24" s="17">
        <f>VLOOKUP(AH24,'조정계수 2024.02.01'!A:C,3,0)</f>
        <v>0.7</v>
      </c>
      <c r="O24" s="50">
        <v>30</v>
      </c>
      <c r="P24" s="50">
        <v>1</v>
      </c>
      <c r="Q24" s="54">
        <v>31</v>
      </c>
      <c r="R24" s="51">
        <v>60</v>
      </c>
      <c r="S24" s="51" t="s">
        <v>734</v>
      </c>
      <c r="T24" s="54" t="s">
        <v>209</v>
      </c>
      <c r="U24" s="43">
        <f t="shared" si="1"/>
        <v>92070</v>
      </c>
      <c r="V24" s="44">
        <f t="shared" si="2"/>
        <v>34066</v>
      </c>
      <c r="W24" s="44">
        <f t="shared" si="3"/>
        <v>58004</v>
      </c>
      <c r="X24" s="45">
        <f t="shared" si="4"/>
        <v>40511</v>
      </c>
      <c r="Y24" s="45">
        <f t="shared" si="5"/>
        <v>51559</v>
      </c>
      <c r="Z24" s="46">
        <f t="shared" si="6"/>
        <v>66291</v>
      </c>
      <c r="AA24" s="46">
        <f t="shared" si="7"/>
        <v>25779</v>
      </c>
      <c r="AB24" s="24" t="s">
        <v>1257</v>
      </c>
      <c r="AC24" s="24" t="s">
        <v>1286</v>
      </c>
      <c r="AD24" s="24" t="s">
        <v>1314</v>
      </c>
      <c r="AE24" s="24" t="s">
        <v>1343</v>
      </c>
      <c r="AF24" s="54" t="s">
        <v>426</v>
      </c>
      <c r="AG24" s="54" t="s">
        <v>258</v>
      </c>
      <c r="AH24" s="17" t="str">
        <f t="shared" si="8"/>
        <v>020101</v>
      </c>
      <c r="AI24" s="54" t="s">
        <v>1120</v>
      </c>
      <c r="AJ24" s="54" t="s">
        <v>1062</v>
      </c>
      <c r="AM24" s="64"/>
    </row>
    <row r="25" spans="1:39" s="42" customFormat="1" ht="33" customHeight="1" x14ac:dyDescent="0.3">
      <c r="A25" s="48"/>
      <c r="B25" s="28" t="s">
        <v>211</v>
      </c>
      <c r="C25" s="21" t="s">
        <v>223</v>
      </c>
      <c r="D25" s="21" t="s">
        <v>437</v>
      </c>
      <c r="E25" s="21" t="s">
        <v>1237</v>
      </c>
      <c r="F25" s="20" t="str">
        <f t="shared" si="0"/>
        <v>일반직무</v>
      </c>
      <c r="G25" s="54" t="s">
        <v>1056</v>
      </c>
      <c r="H25" s="17"/>
      <c r="I25" s="54" t="s">
        <v>1146</v>
      </c>
      <c r="J25" s="21" t="s">
        <v>1218</v>
      </c>
      <c r="K25" s="68" t="s">
        <v>1143</v>
      </c>
      <c r="L25" s="49"/>
      <c r="M25" s="54" t="s">
        <v>197</v>
      </c>
      <c r="N25" s="17">
        <f>VLOOKUP(AH25,'조정계수 2024.02.01'!A:C,3,0)</f>
        <v>0.8</v>
      </c>
      <c r="O25" s="50">
        <v>20</v>
      </c>
      <c r="P25" s="50">
        <v>1</v>
      </c>
      <c r="Q25" s="54">
        <v>21</v>
      </c>
      <c r="R25" s="51">
        <v>60</v>
      </c>
      <c r="S25" s="51" t="s">
        <v>734</v>
      </c>
      <c r="T25" s="54" t="s">
        <v>209</v>
      </c>
      <c r="U25" s="43">
        <f t="shared" si="1"/>
        <v>62370</v>
      </c>
      <c r="V25" s="44">
        <f t="shared" si="2"/>
        <v>17464</v>
      </c>
      <c r="W25" s="44">
        <f t="shared" si="3"/>
        <v>44906</v>
      </c>
      <c r="X25" s="45">
        <f t="shared" si="4"/>
        <v>22454</v>
      </c>
      <c r="Y25" s="45">
        <f t="shared" si="5"/>
        <v>39916</v>
      </c>
      <c r="Z25" s="46">
        <f t="shared" si="6"/>
        <v>42412</v>
      </c>
      <c r="AA25" s="46">
        <f t="shared" si="7"/>
        <v>19958</v>
      </c>
      <c r="AB25" s="24" t="s">
        <v>1258</v>
      </c>
      <c r="AC25" s="24" t="s">
        <v>1287</v>
      </c>
      <c r="AD25" s="24" t="s">
        <v>1315</v>
      </c>
      <c r="AE25" s="24" t="s">
        <v>1344</v>
      </c>
      <c r="AF25" s="54" t="s">
        <v>426</v>
      </c>
      <c r="AG25" s="54" t="s">
        <v>334</v>
      </c>
      <c r="AH25" s="17" t="str">
        <f t="shared" si="8"/>
        <v>200106</v>
      </c>
      <c r="AI25" s="54" t="s">
        <v>1144</v>
      </c>
      <c r="AJ25" s="54" t="s">
        <v>1062</v>
      </c>
      <c r="AM25" s="64"/>
    </row>
    <row r="26" spans="1:39" s="42" customFormat="1" ht="33" customHeight="1" x14ac:dyDescent="0.3">
      <c r="A26" s="48"/>
      <c r="B26" s="28" t="s">
        <v>211</v>
      </c>
      <c r="C26" s="21" t="s">
        <v>208</v>
      </c>
      <c r="D26" s="21" t="s">
        <v>418</v>
      </c>
      <c r="E26" s="21" t="s">
        <v>202</v>
      </c>
      <c r="F26" s="20" t="str">
        <f t="shared" si="0"/>
        <v>일반직무</v>
      </c>
      <c r="G26" s="54" t="s">
        <v>1056</v>
      </c>
      <c r="H26" s="17"/>
      <c r="I26" s="54" t="s">
        <v>1149</v>
      </c>
      <c r="J26" s="21" t="s">
        <v>1219</v>
      </c>
      <c r="K26" s="68" t="s">
        <v>1147</v>
      </c>
      <c r="L26" s="49"/>
      <c r="M26" s="54" t="s">
        <v>197</v>
      </c>
      <c r="N26" s="17">
        <f>VLOOKUP(AH26,'조정계수 2024.02.01'!A:C,3,0)</f>
        <v>0.7</v>
      </c>
      <c r="O26" s="50">
        <v>20</v>
      </c>
      <c r="P26" s="50">
        <v>1</v>
      </c>
      <c r="Q26" s="54">
        <v>21</v>
      </c>
      <c r="R26" s="51">
        <v>60</v>
      </c>
      <c r="S26" s="51" t="s">
        <v>734</v>
      </c>
      <c r="T26" s="54" t="s">
        <v>209</v>
      </c>
      <c r="U26" s="43">
        <f t="shared" si="1"/>
        <v>62370</v>
      </c>
      <c r="V26" s="44">
        <f t="shared" si="2"/>
        <v>23077</v>
      </c>
      <c r="W26" s="44">
        <f t="shared" si="3"/>
        <v>39293</v>
      </c>
      <c r="X26" s="45">
        <f t="shared" si="4"/>
        <v>27443</v>
      </c>
      <c r="Y26" s="45">
        <f t="shared" si="5"/>
        <v>34927</v>
      </c>
      <c r="Z26" s="46">
        <f t="shared" si="6"/>
        <v>44907</v>
      </c>
      <c r="AA26" s="46">
        <f t="shared" si="7"/>
        <v>17463</v>
      </c>
      <c r="AB26" s="24" t="s">
        <v>1259</v>
      </c>
      <c r="AC26" s="24" t="s">
        <v>1288</v>
      </c>
      <c r="AD26" s="24" t="s">
        <v>1316</v>
      </c>
      <c r="AE26" s="24" t="s">
        <v>1345</v>
      </c>
      <c r="AF26" s="54" t="s">
        <v>426</v>
      </c>
      <c r="AG26" s="54" t="s">
        <v>234</v>
      </c>
      <c r="AH26" s="17" t="str">
        <f t="shared" si="8"/>
        <v>200101</v>
      </c>
      <c r="AI26" s="54" t="s">
        <v>1120</v>
      </c>
      <c r="AJ26" s="54" t="s">
        <v>1062</v>
      </c>
      <c r="AM26" s="64"/>
    </row>
    <row r="27" spans="1:39" s="42" customFormat="1" ht="33" customHeight="1" x14ac:dyDescent="0.3">
      <c r="A27" s="48"/>
      <c r="B27" s="28" t="s">
        <v>211</v>
      </c>
      <c r="C27" s="21" t="s">
        <v>223</v>
      </c>
      <c r="D27" s="21" t="s">
        <v>441</v>
      </c>
      <c r="E27" s="21" t="s">
        <v>435</v>
      </c>
      <c r="F27" s="20" t="str">
        <f t="shared" si="0"/>
        <v>일반직무</v>
      </c>
      <c r="G27" s="54" t="s">
        <v>1056</v>
      </c>
      <c r="H27" s="17"/>
      <c r="I27" s="54" t="s">
        <v>1152</v>
      </c>
      <c r="J27" s="21" t="s">
        <v>1220</v>
      </c>
      <c r="K27" s="68" t="s">
        <v>1150</v>
      </c>
      <c r="L27" s="49"/>
      <c r="M27" s="54" t="s">
        <v>197</v>
      </c>
      <c r="N27" s="17">
        <f>VLOOKUP(AH27,'조정계수 2024.02.01'!A:C,3,0)</f>
        <v>0.8</v>
      </c>
      <c r="O27" s="50">
        <v>20</v>
      </c>
      <c r="P27" s="50">
        <v>1</v>
      </c>
      <c r="Q27" s="54">
        <v>21</v>
      </c>
      <c r="R27" s="51">
        <v>60</v>
      </c>
      <c r="S27" s="51" t="s">
        <v>734</v>
      </c>
      <c r="T27" s="54" t="s">
        <v>209</v>
      </c>
      <c r="U27" s="43">
        <f t="shared" si="1"/>
        <v>62370</v>
      </c>
      <c r="V27" s="44">
        <f t="shared" si="2"/>
        <v>17464</v>
      </c>
      <c r="W27" s="44">
        <f t="shared" si="3"/>
        <v>44906</v>
      </c>
      <c r="X27" s="45">
        <f t="shared" si="4"/>
        <v>22454</v>
      </c>
      <c r="Y27" s="45">
        <f t="shared" si="5"/>
        <v>39916</v>
      </c>
      <c r="Z27" s="46">
        <f t="shared" si="6"/>
        <v>42412</v>
      </c>
      <c r="AA27" s="46">
        <f t="shared" si="7"/>
        <v>19958</v>
      </c>
      <c r="AB27" s="24" t="s">
        <v>1260</v>
      </c>
      <c r="AC27" s="24" t="s">
        <v>1289</v>
      </c>
      <c r="AD27" s="24" t="s">
        <v>1317</v>
      </c>
      <c r="AE27" s="24" t="s">
        <v>1346</v>
      </c>
      <c r="AF27" s="54" t="s">
        <v>425</v>
      </c>
      <c r="AG27" s="54" t="s">
        <v>236</v>
      </c>
      <c r="AH27" s="17" t="str">
        <f t="shared" si="8"/>
        <v>060102</v>
      </c>
      <c r="AI27" s="54" t="s">
        <v>1088</v>
      </c>
      <c r="AJ27" s="54" t="s">
        <v>1062</v>
      </c>
      <c r="AM27" s="64"/>
    </row>
    <row r="28" spans="1:39" s="42" customFormat="1" ht="33" customHeight="1" x14ac:dyDescent="0.3">
      <c r="A28" s="48"/>
      <c r="B28" s="28" t="s">
        <v>211</v>
      </c>
      <c r="C28" s="21" t="s">
        <v>208</v>
      </c>
      <c r="D28" s="21" t="s">
        <v>418</v>
      </c>
      <c r="E28" s="21" t="s">
        <v>758</v>
      </c>
      <c r="F28" s="20" t="str">
        <f t="shared" si="0"/>
        <v>일반직무</v>
      </c>
      <c r="G28" s="54" t="s">
        <v>1056</v>
      </c>
      <c r="H28" s="17"/>
      <c r="I28" s="54" t="s">
        <v>1156</v>
      </c>
      <c r="J28" s="21" t="s">
        <v>1221</v>
      </c>
      <c r="K28" s="73" t="s">
        <v>1232</v>
      </c>
      <c r="L28" s="49"/>
      <c r="M28" s="54" t="s">
        <v>197</v>
      </c>
      <c r="N28" s="17">
        <f>VLOOKUP(AH28,'조정계수 2024.02.01'!A:C,3,0)</f>
        <v>0.7</v>
      </c>
      <c r="O28" s="50">
        <v>16</v>
      </c>
      <c r="P28" s="50">
        <v>1</v>
      </c>
      <c r="Q28" s="54">
        <v>17</v>
      </c>
      <c r="R28" s="51">
        <v>60</v>
      </c>
      <c r="S28" s="51" t="s">
        <v>734</v>
      </c>
      <c r="T28" s="54" t="s">
        <v>209</v>
      </c>
      <c r="U28" s="43">
        <f t="shared" si="1"/>
        <v>50490</v>
      </c>
      <c r="V28" s="44">
        <f t="shared" si="2"/>
        <v>18682</v>
      </c>
      <c r="W28" s="44">
        <f t="shared" si="3"/>
        <v>31808</v>
      </c>
      <c r="X28" s="45">
        <f t="shared" si="4"/>
        <v>22216</v>
      </c>
      <c r="Y28" s="45">
        <f t="shared" si="5"/>
        <v>28274</v>
      </c>
      <c r="Z28" s="46">
        <f t="shared" si="6"/>
        <v>36353</v>
      </c>
      <c r="AA28" s="46">
        <f t="shared" si="7"/>
        <v>14137</v>
      </c>
      <c r="AB28" s="24" t="s">
        <v>1261</v>
      </c>
      <c r="AC28" s="24" t="s">
        <v>1290</v>
      </c>
      <c r="AD28" s="24" t="s">
        <v>1318</v>
      </c>
      <c r="AE28" s="24" t="s">
        <v>1347</v>
      </c>
      <c r="AF28" s="54" t="s">
        <v>426</v>
      </c>
      <c r="AG28" s="54" t="s">
        <v>258</v>
      </c>
      <c r="AH28" s="17" t="str">
        <f t="shared" si="8"/>
        <v>020101</v>
      </c>
      <c r="AI28" s="54" t="s">
        <v>1154</v>
      </c>
      <c r="AJ28" s="54" t="s">
        <v>1062</v>
      </c>
      <c r="AM28" s="64"/>
    </row>
    <row r="29" spans="1:39" s="42" customFormat="1" ht="33" customHeight="1" x14ac:dyDescent="0.3">
      <c r="A29" s="48"/>
      <c r="B29" s="28" t="s">
        <v>211</v>
      </c>
      <c r="C29" s="21" t="s">
        <v>208</v>
      </c>
      <c r="D29" s="21" t="s">
        <v>418</v>
      </c>
      <c r="E29" s="21" t="s">
        <v>202</v>
      </c>
      <c r="F29" s="20" t="str">
        <f t="shared" si="0"/>
        <v>일반직무</v>
      </c>
      <c r="G29" s="54" t="s">
        <v>1056</v>
      </c>
      <c r="H29" s="17"/>
      <c r="I29" s="54" t="s">
        <v>1159</v>
      </c>
      <c r="J29" s="21" t="s">
        <v>1222</v>
      </c>
      <c r="K29" s="68" t="s">
        <v>1157</v>
      </c>
      <c r="L29" s="49"/>
      <c r="M29" s="54" t="s">
        <v>197</v>
      </c>
      <c r="N29" s="17">
        <f>VLOOKUP(AH29,'조정계수 2024.02.01'!A:C,3,0)</f>
        <v>0.7</v>
      </c>
      <c r="O29" s="50">
        <v>20</v>
      </c>
      <c r="P29" s="50">
        <v>1</v>
      </c>
      <c r="Q29" s="54">
        <v>21</v>
      </c>
      <c r="R29" s="51">
        <v>60</v>
      </c>
      <c r="S29" s="51" t="s">
        <v>734</v>
      </c>
      <c r="T29" s="54" t="s">
        <v>209</v>
      </c>
      <c r="U29" s="43">
        <f t="shared" si="1"/>
        <v>62370</v>
      </c>
      <c r="V29" s="44">
        <f t="shared" si="2"/>
        <v>23077</v>
      </c>
      <c r="W29" s="44">
        <f t="shared" si="3"/>
        <v>39293</v>
      </c>
      <c r="X29" s="45">
        <f t="shared" si="4"/>
        <v>27443</v>
      </c>
      <c r="Y29" s="45">
        <f t="shared" si="5"/>
        <v>34927</v>
      </c>
      <c r="Z29" s="46">
        <f t="shared" si="6"/>
        <v>44907</v>
      </c>
      <c r="AA29" s="46">
        <f t="shared" si="7"/>
        <v>17463</v>
      </c>
      <c r="AB29" s="24" t="s">
        <v>1262</v>
      </c>
      <c r="AC29" s="24" t="s">
        <v>1291</v>
      </c>
      <c r="AD29" s="24" t="s">
        <v>1319</v>
      </c>
      <c r="AE29" s="24" t="s">
        <v>1348</v>
      </c>
      <c r="AF29" s="54" t="s">
        <v>426</v>
      </c>
      <c r="AG29" s="54" t="s">
        <v>1158</v>
      </c>
      <c r="AH29" s="17" t="str">
        <f t="shared" si="8"/>
        <v>200101</v>
      </c>
      <c r="AI29" s="54" t="s">
        <v>1120</v>
      </c>
      <c r="AJ29" s="54" t="s">
        <v>1062</v>
      </c>
      <c r="AM29" s="64"/>
    </row>
    <row r="30" spans="1:39" s="42" customFormat="1" ht="33" customHeight="1" x14ac:dyDescent="0.3">
      <c r="A30" s="48"/>
      <c r="B30" s="28" t="s">
        <v>211</v>
      </c>
      <c r="C30" s="21" t="s">
        <v>208</v>
      </c>
      <c r="D30" s="21" t="s">
        <v>418</v>
      </c>
      <c r="E30" s="21" t="s">
        <v>202</v>
      </c>
      <c r="F30" s="20" t="str">
        <f t="shared" si="0"/>
        <v>일반직무</v>
      </c>
      <c r="G30" s="54" t="s">
        <v>1056</v>
      </c>
      <c r="H30" s="17"/>
      <c r="I30" s="54" t="s">
        <v>1163</v>
      </c>
      <c r="J30" s="21" t="s">
        <v>1223</v>
      </c>
      <c r="K30" s="68" t="s">
        <v>1160</v>
      </c>
      <c r="L30" s="49"/>
      <c r="M30" s="54" t="s">
        <v>197</v>
      </c>
      <c r="N30" s="17">
        <f>VLOOKUP(AH30,'조정계수 2024.02.01'!A:C,3,0)</f>
        <v>0.7</v>
      </c>
      <c r="O30" s="50">
        <v>20</v>
      </c>
      <c r="P30" s="50">
        <v>1</v>
      </c>
      <c r="Q30" s="54">
        <v>21</v>
      </c>
      <c r="R30" s="51">
        <v>60</v>
      </c>
      <c r="S30" s="51" t="s">
        <v>734</v>
      </c>
      <c r="T30" s="54" t="s">
        <v>209</v>
      </c>
      <c r="U30" s="43">
        <f t="shared" si="1"/>
        <v>62370</v>
      </c>
      <c r="V30" s="44">
        <f t="shared" si="2"/>
        <v>23077</v>
      </c>
      <c r="W30" s="44">
        <f t="shared" si="3"/>
        <v>39293</v>
      </c>
      <c r="X30" s="45">
        <f t="shared" si="4"/>
        <v>27443</v>
      </c>
      <c r="Y30" s="45">
        <f t="shared" si="5"/>
        <v>34927</v>
      </c>
      <c r="Z30" s="46">
        <f t="shared" si="6"/>
        <v>44907</v>
      </c>
      <c r="AA30" s="46">
        <f t="shared" si="7"/>
        <v>17463</v>
      </c>
      <c r="AB30" s="24" t="s">
        <v>1263</v>
      </c>
      <c r="AC30" s="24" t="s">
        <v>1292</v>
      </c>
      <c r="AD30" s="24" t="s">
        <v>1320</v>
      </c>
      <c r="AE30" s="24" t="s">
        <v>1349</v>
      </c>
      <c r="AF30" s="54" t="s">
        <v>426</v>
      </c>
      <c r="AG30" s="54" t="s">
        <v>1161</v>
      </c>
      <c r="AH30" s="17" t="str">
        <f t="shared" si="8"/>
        <v>200101</v>
      </c>
      <c r="AI30" s="54" t="s">
        <v>1120</v>
      </c>
      <c r="AJ30" s="54" t="s">
        <v>1062</v>
      </c>
      <c r="AM30" s="64"/>
    </row>
    <row r="31" spans="1:39" s="42" customFormat="1" ht="33" customHeight="1" x14ac:dyDescent="0.3">
      <c r="A31" s="48"/>
      <c r="B31" s="28" t="s">
        <v>211</v>
      </c>
      <c r="C31" s="21" t="s">
        <v>223</v>
      </c>
      <c r="D31" s="21" t="s">
        <v>458</v>
      </c>
      <c r="E31" s="21" t="s">
        <v>213</v>
      </c>
      <c r="F31" s="20" t="str">
        <f t="shared" si="0"/>
        <v>일반직무</v>
      </c>
      <c r="G31" s="54" t="s">
        <v>1056</v>
      </c>
      <c r="H31" s="17"/>
      <c r="I31" s="54" t="s">
        <v>1168</v>
      </c>
      <c r="J31" s="21" t="s">
        <v>1194</v>
      </c>
      <c r="K31" s="73" t="s">
        <v>1360</v>
      </c>
      <c r="L31" s="49"/>
      <c r="M31" s="54" t="s">
        <v>197</v>
      </c>
      <c r="N31" s="17">
        <f>VLOOKUP(AH31,'조정계수 2024.02.01'!A:C,3,0)</f>
        <v>0.7</v>
      </c>
      <c r="O31" s="50">
        <v>8</v>
      </c>
      <c r="P31" s="50">
        <v>1</v>
      </c>
      <c r="Q31" s="54">
        <v>9</v>
      </c>
      <c r="R31" s="51">
        <v>60</v>
      </c>
      <c r="S31" s="51" t="s">
        <v>734</v>
      </c>
      <c r="T31" s="54" t="s">
        <v>209</v>
      </c>
      <c r="U31" s="43">
        <f t="shared" si="1"/>
        <v>26730</v>
      </c>
      <c r="V31" s="44">
        <f t="shared" si="2"/>
        <v>9891</v>
      </c>
      <c r="W31" s="44">
        <f t="shared" si="3"/>
        <v>16839</v>
      </c>
      <c r="X31" s="45">
        <f t="shared" si="4"/>
        <v>11762</v>
      </c>
      <c r="Y31" s="45">
        <f t="shared" si="5"/>
        <v>14968</v>
      </c>
      <c r="Z31" s="46">
        <f t="shared" si="6"/>
        <v>19246</v>
      </c>
      <c r="AA31" s="46">
        <f t="shared" si="7"/>
        <v>7484</v>
      </c>
      <c r="AB31" s="24" t="s">
        <v>1361</v>
      </c>
      <c r="AC31" s="24" t="s">
        <v>1362</v>
      </c>
      <c r="AD31" s="24" t="s">
        <v>1363</v>
      </c>
      <c r="AE31" s="24" t="s">
        <v>1364</v>
      </c>
      <c r="AF31" s="54" t="s">
        <v>426</v>
      </c>
      <c r="AG31" s="54" t="s">
        <v>257</v>
      </c>
      <c r="AH31" s="17" t="str">
        <f t="shared" si="8"/>
        <v>020203</v>
      </c>
      <c r="AI31" s="54" t="s">
        <v>1165</v>
      </c>
      <c r="AJ31" s="54" t="s">
        <v>1062</v>
      </c>
      <c r="AM31" s="64"/>
    </row>
    <row r="32" spans="1:39" s="42" customFormat="1" ht="33" customHeight="1" x14ac:dyDescent="0.3">
      <c r="A32" s="48"/>
      <c r="B32" s="28" t="s">
        <v>211</v>
      </c>
      <c r="C32" s="21" t="s">
        <v>223</v>
      </c>
      <c r="D32" s="21" t="s">
        <v>458</v>
      </c>
      <c r="E32" s="21" t="s">
        <v>213</v>
      </c>
      <c r="F32" s="20" t="str">
        <f t="shared" si="0"/>
        <v>일반직무</v>
      </c>
      <c r="G32" s="54" t="s">
        <v>1056</v>
      </c>
      <c r="H32" s="17"/>
      <c r="I32" s="54" t="s">
        <v>1171</v>
      </c>
      <c r="J32" s="21" t="s">
        <v>1196</v>
      </c>
      <c r="K32" s="73" t="s">
        <v>1195</v>
      </c>
      <c r="L32" s="49"/>
      <c r="M32" s="54" t="s">
        <v>197</v>
      </c>
      <c r="N32" s="17">
        <f>VLOOKUP(AH32,'조정계수 2024.02.01'!A:C,3,0)</f>
        <v>0.7</v>
      </c>
      <c r="O32" s="50">
        <v>8</v>
      </c>
      <c r="P32" s="50">
        <v>1</v>
      </c>
      <c r="Q32" s="54">
        <v>9</v>
      </c>
      <c r="R32" s="51">
        <v>60</v>
      </c>
      <c r="S32" s="51" t="s">
        <v>734</v>
      </c>
      <c r="T32" s="54" t="s">
        <v>209</v>
      </c>
      <c r="U32" s="43">
        <f t="shared" si="1"/>
        <v>26730</v>
      </c>
      <c r="V32" s="44">
        <f t="shared" si="2"/>
        <v>9891</v>
      </c>
      <c r="W32" s="44">
        <f t="shared" si="3"/>
        <v>16839</v>
      </c>
      <c r="X32" s="45">
        <f t="shared" si="4"/>
        <v>11762</v>
      </c>
      <c r="Y32" s="45">
        <f t="shared" si="5"/>
        <v>14968</v>
      </c>
      <c r="Z32" s="46">
        <f t="shared" si="6"/>
        <v>19246</v>
      </c>
      <c r="AA32" s="46">
        <f t="shared" si="7"/>
        <v>7484</v>
      </c>
      <c r="AB32" s="24" t="s">
        <v>1365</v>
      </c>
      <c r="AC32" s="24" t="s">
        <v>1366</v>
      </c>
      <c r="AD32" s="24" t="s">
        <v>1367</v>
      </c>
      <c r="AE32" s="24" t="s">
        <v>1368</v>
      </c>
      <c r="AF32" s="54" t="s">
        <v>426</v>
      </c>
      <c r="AG32" s="54" t="s">
        <v>257</v>
      </c>
      <c r="AH32" s="17" t="str">
        <f t="shared" si="8"/>
        <v>020203</v>
      </c>
      <c r="AI32" s="54" t="s">
        <v>1165</v>
      </c>
      <c r="AJ32" s="54" t="s">
        <v>1062</v>
      </c>
      <c r="AM32" s="64"/>
    </row>
    <row r="33" spans="1:39" s="42" customFormat="1" ht="33" customHeight="1" x14ac:dyDescent="0.3">
      <c r="A33" s="48"/>
      <c r="B33" s="28" t="s">
        <v>211</v>
      </c>
      <c r="C33" s="21" t="s">
        <v>223</v>
      </c>
      <c r="D33" s="21" t="s">
        <v>437</v>
      </c>
      <c r="E33" s="21" t="s">
        <v>275</v>
      </c>
      <c r="F33" s="20" t="str">
        <f t="shared" si="0"/>
        <v>일반직무</v>
      </c>
      <c r="G33" s="54" t="s">
        <v>1056</v>
      </c>
      <c r="H33" s="17"/>
      <c r="I33" s="54" t="s">
        <v>1174</v>
      </c>
      <c r="J33" s="21" t="s">
        <v>1224</v>
      </c>
      <c r="K33" s="68" t="s">
        <v>1172</v>
      </c>
      <c r="L33" s="49"/>
      <c r="M33" s="54" t="s">
        <v>197</v>
      </c>
      <c r="N33" s="17">
        <f>VLOOKUP(AH33,'조정계수 2024.02.01'!A:C,3,0)</f>
        <v>0.7</v>
      </c>
      <c r="O33" s="50">
        <v>8</v>
      </c>
      <c r="P33" s="50">
        <v>1</v>
      </c>
      <c r="Q33" s="54">
        <v>9</v>
      </c>
      <c r="R33" s="51">
        <v>60</v>
      </c>
      <c r="S33" s="51" t="s">
        <v>734</v>
      </c>
      <c r="T33" s="54" t="s">
        <v>209</v>
      </c>
      <c r="U33" s="43">
        <f t="shared" si="1"/>
        <v>26730</v>
      </c>
      <c r="V33" s="44">
        <f t="shared" si="2"/>
        <v>9891</v>
      </c>
      <c r="W33" s="44">
        <f t="shared" si="3"/>
        <v>16839</v>
      </c>
      <c r="X33" s="45">
        <f t="shared" si="4"/>
        <v>11762</v>
      </c>
      <c r="Y33" s="45">
        <f t="shared" si="5"/>
        <v>14968</v>
      </c>
      <c r="Z33" s="46">
        <f t="shared" si="6"/>
        <v>19246</v>
      </c>
      <c r="AA33" s="46">
        <f t="shared" si="7"/>
        <v>7484</v>
      </c>
      <c r="AB33" s="24" t="s">
        <v>1264</v>
      </c>
      <c r="AC33" s="24" t="s">
        <v>1293</v>
      </c>
      <c r="AD33" s="24" t="s">
        <v>1321</v>
      </c>
      <c r="AE33" s="24" t="s">
        <v>1350</v>
      </c>
      <c r="AF33" s="54" t="s">
        <v>426</v>
      </c>
      <c r="AG33" s="54" t="s">
        <v>258</v>
      </c>
      <c r="AH33" s="17" t="str">
        <f t="shared" si="8"/>
        <v>020101</v>
      </c>
      <c r="AI33" s="54" t="s">
        <v>1120</v>
      </c>
      <c r="AJ33" s="54" t="s">
        <v>1062</v>
      </c>
      <c r="AM33" s="64"/>
    </row>
    <row r="34" spans="1:39" s="42" customFormat="1" ht="33" customHeight="1" x14ac:dyDescent="0.3">
      <c r="A34" s="48"/>
      <c r="B34" s="28" t="s">
        <v>211</v>
      </c>
      <c r="C34" s="21" t="s">
        <v>223</v>
      </c>
      <c r="D34" s="21" t="s">
        <v>441</v>
      </c>
      <c r="E34" s="21" t="s">
        <v>435</v>
      </c>
      <c r="F34" s="20" t="str">
        <f t="shared" si="0"/>
        <v>일반직무</v>
      </c>
      <c r="G34" s="54" t="s">
        <v>1056</v>
      </c>
      <c r="H34" s="17"/>
      <c r="I34" s="54" t="s">
        <v>1177</v>
      </c>
      <c r="J34" s="21" t="s">
        <v>1225</v>
      </c>
      <c r="K34" s="68" t="s">
        <v>1175</v>
      </c>
      <c r="L34" s="49"/>
      <c r="M34" s="54" t="s">
        <v>197</v>
      </c>
      <c r="N34" s="17">
        <f>VLOOKUP(AH34,'조정계수 2024.02.01'!A:C,3,0)</f>
        <v>0.8</v>
      </c>
      <c r="O34" s="50">
        <v>8</v>
      </c>
      <c r="P34" s="50">
        <v>1</v>
      </c>
      <c r="Q34" s="54">
        <v>9</v>
      </c>
      <c r="R34" s="51">
        <v>60</v>
      </c>
      <c r="S34" s="51" t="s">
        <v>734</v>
      </c>
      <c r="T34" s="54" t="s">
        <v>209</v>
      </c>
      <c r="U34" s="43">
        <f t="shared" si="1"/>
        <v>26730</v>
      </c>
      <c r="V34" s="44">
        <f t="shared" si="2"/>
        <v>7485</v>
      </c>
      <c r="W34" s="44">
        <f t="shared" si="3"/>
        <v>19245</v>
      </c>
      <c r="X34" s="45">
        <f t="shared" si="4"/>
        <v>9623</v>
      </c>
      <c r="Y34" s="45">
        <f t="shared" si="5"/>
        <v>17107</v>
      </c>
      <c r="Z34" s="46">
        <f t="shared" si="6"/>
        <v>18177</v>
      </c>
      <c r="AA34" s="46">
        <f t="shared" si="7"/>
        <v>8553</v>
      </c>
      <c r="AB34" s="24" t="s">
        <v>1265</v>
      </c>
      <c r="AC34" s="24" t="s">
        <v>1294</v>
      </c>
      <c r="AD34" s="24" t="s">
        <v>1322</v>
      </c>
      <c r="AE34" s="24" t="s">
        <v>1351</v>
      </c>
      <c r="AF34" s="54" t="s">
        <v>425</v>
      </c>
      <c r="AG34" s="54" t="s">
        <v>236</v>
      </c>
      <c r="AH34" s="17" t="str">
        <f t="shared" si="8"/>
        <v>060102</v>
      </c>
      <c r="AI34" s="54" t="s">
        <v>1088</v>
      </c>
      <c r="AJ34" s="54" t="s">
        <v>1062</v>
      </c>
      <c r="AM34" s="64"/>
    </row>
    <row r="35" spans="1:39" s="42" customFormat="1" ht="33" customHeight="1" x14ac:dyDescent="0.3">
      <c r="A35" s="48"/>
      <c r="B35" s="28" t="s">
        <v>211</v>
      </c>
      <c r="C35" s="21" t="s">
        <v>223</v>
      </c>
      <c r="D35" s="21" t="s">
        <v>458</v>
      </c>
      <c r="E35" s="21" t="s">
        <v>440</v>
      </c>
      <c r="F35" s="20" t="str">
        <f t="shared" si="0"/>
        <v>일반직무</v>
      </c>
      <c r="G35" s="54" t="s">
        <v>1056</v>
      </c>
      <c r="H35" s="17"/>
      <c r="I35" s="54" t="s">
        <v>1180</v>
      </c>
      <c r="J35" s="21" t="s">
        <v>1226</v>
      </c>
      <c r="K35" s="68" t="s">
        <v>1178</v>
      </c>
      <c r="L35" s="49"/>
      <c r="M35" s="54" t="s">
        <v>197</v>
      </c>
      <c r="N35" s="17">
        <f>VLOOKUP(AH35,'조정계수 2024.02.01'!A:C,3,0)</f>
        <v>0.7</v>
      </c>
      <c r="O35" s="50">
        <v>8</v>
      </c>
      <c r="P35" s="50">
        <v>1</v>
      </c>
      <c r="Q35" s="54">
        <v>9</v>
      </c>
      <c r="R35" s="51">
        <v>60</v>
      </c>
      <c r="S35" s="51" t="s">
        <v>734</v>
      </c>
      <c r="T35" s="54" t="s">
        <v>209</v>
      </c>
      <c r="U35" s="43">
        <f t="shared" si="1"/>
        <v>26730</v>
      </c>
      <c r="V35" s="44">
        <f t="shared" si="2"/>
        <v>9891</v>
      </c>
      <c r="W35" s="44">
        <f t="shared" si="3"/>
        <v>16839</v>
      </c>
      <c r="X35" s="45">
        <f t="shared" si="4"/>
        <v>11762</v>
      </c>
      <c r="Y35" s="45">
        <f t="shared" si="5"/>
        <v>14968</v>
      </c>
      <c r="Z35" s="46">
        <f t="shared" si="6"/>
        <v>19246</v>
      </c>
      <c r="AA35" s="46">
        <f t="shared" si="7"/>
        <v>7484</v>
      </c>
      <c r="AB35" s="24" t="s">
        <v>1266</v>
      </c>
      <c r="AC35" s="24" t="s">
        <v>1295</v>
      </c>
      <c r="AD35" s="24" t="s">
        <v>1323</v>
      </c>
      <c r="AE35" s="24" t="s">
        <v>1352</v>
      </c>
      <c r="AF35" s="54" t="s">
        <v>426</v>
      </c>
      <c r="AG35" s="54" t="s">
        <v>258</v>
      </c>
      <c r="AH35" s="17" t="str">
        <f t="shared" si="8"/>
        <v>020101</v>
      </c>
      <c r="AI35" s="54" t="s">
        <v>1120</v>
      </c>
      <c r="AJ35" s="54" t="s">
        <v>1062</v>
      </c>
      <c r="AM35" s="64"/>
    </row>
    <row r="36" spans="1:39" s="42" customFormat="1" ht="33" customHeight="1" x14ac:dyDescent="0.3">
      <c r="A36" s="48"/>
      <c r="B36" s="28" t="s">
        <v>211</v>
      </c>
      <c r="C36" s="21" t="s">
        <v>208</v>
      </c>
      <c r="D36" s="21" t="s">
        <v>201</v>
      </c>
      <c r="E36" s="21" t="s">
        <v>1235</v>
      </c>
      <c r="F36" s="20" t="str">
        <f t="shared" si="0"/>
        <v>일반직무</v>
      </c>
      <c r="G36" s="54" t="s">
        <v>1056</v>
      </c>
      <c r="H36" s="17"/>
      <c r="I36" s="54" t="s">
        <v>1183</v>
      </c>
      <c r="J36" s="21" t="s">
        <v>1227</v>
      </c>
      <c r="K36" s="68" t="s">
        <v>1181</v>
      </c>
      <c r="L36" s="49"/>
      <c r="M36" s="54" t="s">
        <v>197</v>
      </c>
      <c r="N36" s="17">
        <f>VLOOKUP(AH36,'조정계수 2024.02.01'!A:C,3,0)</f>
        <v>0.7</v>
      </c>
      <c r="O36" s="50">
        <v>16</v>
      </c>
      <c r="P36" s="50">
        <v>1</v>
      </c>
      <c r="Q36" s="54">
        <v>17</v>
      </c>
      <c r="R36" s="51">
        <v>60</v>
      </c>
      <c r="S36" s="51" t="s">
        <v>1233</v>
      </c>
      <c r="T36" s="54" t="s">
        <v>209</v>
      </c>
      <c r="U36" s="43">
        <f t="shared" si="1"/>
        <v>50490</v>
      </c>
      <c r="V36" s="44">
        <f t="shared" si="2"/>
        <v>18682</v>
      </c>
      <c r="W36" s="44">
        <f t="shared" si="3"/>
        <v>31808</v>
      </c>
      <c r="X36" s="45">
        <f t="shared" si="4"/>
        <v>22216</v>
      </c>
      <c r="Y36" s="45">
        <f t="shared" si="5"/>
        <v>28274</v>
      </c>
      <c r="Z36" s="46">
        <f t="shared" si="6"/>
        <v>36353</v>
      </c>
      <c r="AA36" s="46">
        <f t="shared" si="7"/>
        <v>14137</v>
      </c>
      <c r="AB36" s="24" t="s">
        <v>1267</v>
      </c>
      <c r="AC36" s="24" t="s">
        <v>1296</v>
      </c>
      <c r="AD36" s="24" t="s">
        <v>1324</v>
      </c>
      <c r="AE36" s="24" t="s">
        <v>1353</v>
      </c>
      <c r="AF36" s="54" t="s">
        <v>426</v>
      </c>
      <c r="AG36" s="54" t="s">
        <v>258</v>
      </c>
      <c r="AH36" s="17" t="str">
        <f t="shared" ref="AH36:AH67" si="9">LEFT(AG36,6)</f>
        <v>020101</v>
      </c>
      <c r="AI36" s="54" t="s">
        <v>1120</v>
      </c>
      <c r="AJ36" s="54" t="s">
        <v>1062</v>
      </c>
      <c r="AM36" s="64"/>
    </row>
    <row r="37" spans="1:39" s="42" customFormat="1" ht="33" customHeight="1" x14ac:dyDescent="0.3">
      <c r="A37" s="48"/>
      <c r="B37" s="28" t="s">
        <v>211</v>
      </c>
      <c r="C37" s="21" t="s">
        <v>208</v>
      </c>
      <c r="D37" s="21" t="s">
        <v>201</v>
      </c>
      <c r="E37" s="21" t="s">
        <v>1235</v>
      </c>
      <c r="F37" s="20" t="str">
        <f t="shared" si="0"/>
        <v>일반직무</v>
      </c>
      <c r="G37" s="54" t="s">
        <v>1056</v>
      </c>
      <c r="H37" s="17"/>
      <c r="I37" s="54" t="s">
        <v>1186</v>
      </c>
      <c r="J37" s="21" t="s">
        <v>1228</v>
      </c>
      <c r="K37" s="68" t="s">
        <v>1184</v>
      </c>
      <c r="L37" s="49"/>
      <c r="M37" s="54" t="s">
        <v>197</v>
      </c>
      <c r="N37" s="17">
        <f>VLOOKUP(AH37,'조정계수 2024.02.01'!A:C,3,0)</f>
        <v>0.7</v>
      </c>
      <c r="O37" s="50">
        <v>16</v>
      </c>
      <c r="P37" s="50">
        <v>1</v>
      </c>
      <c r="Q37" s="54">
        <v>17</v>
      </c>
      <c r="R37" s="51">
        <v>60</v>
      </c>
      <c r="S37" s="51" t="s">
        <v>1233</v>
      </c>
      <c r="T37" s="54" t="s">
        <v>209</v>
      </c>
      <c r="U37" s="43">
        <f t="shared" si="1"/>
        <v>50490</v>
      </c>
      <c r="V37" s="44">
        <f t="shared" si="2"/>
        <v>18682</v>
      </c>
      <c r="W37" s="44">
        <f t="shared" si="3"/>
        <v>31808</v>
      </c>
      <c r="X37" s="45">
        <f t="shared" si="4"/>
        <v>22216</v>
      </c>
      <c r="Y37" s="45">
        <f t="shared" si="5"/>
        <v>28274</v>
      </c>
      <c r="Z37" s="46">
        <f t="shared" si="6"/>
        <v>36353</v>
      </c>
      <c r="AA37" s="46">
        <f t="shared" si="7"/>
        <v>14137</v>
      </c>
      <c r="AB37" s="24" t="s">
        <v>1268</v>
      </c>
      <c r="AC37" s="24" t="s">
        <v>1297</v>
      </c>
      <c r="AD37" s="24" t="s">
        <v>1325</v>
      </c>
      <c r="AE37" s="24" t="s">
        <v>1354</v>
      </c>
      <c r="AF37" s="54" t="s">
        <v>426</v>
      </c>
      <c r="AG37" s="54" t="s">
        <v>258</v>
      </c>
      <c r="AH37" s="17" t="str">
        <f t="shared" si="9"/>
        <v>020101</v>
      </c>
      <c r="AI37" s="54" t="s">
        <v>1120</v>
      </c>
      <c r="AJ37" s="54" t="s">
        <v>1062</v>
      </c>
      <c r="AM37" s="64"/>
    </row>
    <row r="38" spans="1:39" s="42" customFormat="1" ht="33" customHeight="1" x14ac:dyDescent="0.3">
      <c r="A38" s="48"/>
      <c r="B38" s="28" t="s">
        <v>211</v>
      </c>
      <c r="C38" s="21" t="s">
        <v>223</v>
      </c>
      <c r="D38" s="21" t="s">
        <v>441</v>
      </c>
      <c r="E38" s="21" t="s">
        <v>435</v>
      </c>
      <c r="F38" s="20" t="str">
        <f t="shared" si="0"/>
        <v>일반직무</v>
      </c>
      <c r="G38" s="54" t="s">
        <v>1056</v>
      </c>
      <c r="H38" s="17"/>
      <c r="I38" s="54" t="s">
        <v>1188</v>
      </c>
      <c r="J38" s="21" t="s">
        <v>1229</v>
      </c>
      <c r="K38" s="68" t="s">
        <v>1187</v>
      </c>
      <c r="L38" s="49"/>
      <c r="M38" s="54" t="s">
        <v>197</v>
      </c>
      <c r="N38" s="17">
        <f>VLOOKUP(AH38,'조정계수 2024.02.01'!A:C,3,0)</f>
        <v>0.8</v>
      </c>
      <c r="O38" s="50">
        <v>30</v>
      </c>
      <c r="P38" s="50">
        <v>1</v>
      </c>
      <c r="Q38" s="54">
        <v>31</v>
      </c>
      <c r="R38" s="51">
        <v>60</v>
      </c>
      <c r="S38" s="51" t="s">
        <v>734</v>
      </c>
      <c r="T38" s="54" t="s">
        <v>209</v>
      </c>
      <c r="U38" s="43">
        <f t="shared" si="1"/>
        <v>92070</v>
      </c>
      <c r="V38" s="44">
        <f t="shared" si="2"/>
        <v>25780</v>
      </c>
      <c r="W38" s="44">
        <f t="shared" si="3"/>
        <v>66290</v>
      </c>
      <c r="X38" s="45">
        <f t="shared" si="4"/>
        <v>33146</v>
      </c>
      <c r="Y38" s="45">
        <f t="shared" si="5"/>
        <v>58924</v>
      </c>
      <c r="Z38" s="46">
        <f t="shared" si="6"/>
        <v>62608</v>
      </c>
      <c r="AA38" s="46">
        <f t="shared" si="7"/>
        <v>29462</v>
      </c>
      <c r="AB38" s="24" t="s">
        <v>1269</v>
      </c>
      <c r="AC38" s="24" t="s">
        <v>1294</v>
      </c>
      <c r="AD38" s="24" t="s">
        <v>1326</v>
      </c>
      <c r="AE38" s="24" t="s">
        <v>1355</v>
      </c>
      <c r="AF38" s="54" t="s">
        <v>425</v>
      </c>
      <c r="AG38" s="54" t="s">
        <v>240</v>
      </c>
      <c r="AH38" s="17" t="str">
        <f t="shared" si="9"/>
        <v>060102</v>
      </c>
      <c r="AI38" s="54" t="s">
        <v>1088</v>
      </c>
      <c r="AJ38" s="54" t="s">
        <v>1062</v>
      </c>
      <c r="AM38" s="64"/>
    </row>
    <row r="39" spans="1:39" s="42" customFormat="1" ht="33" customHeight="1" x14ac:dyDescent="0.3">
      <c r="A39" s="48"/>
      <c r="B39" s="28" t="s">
        <v>211</v>
      </c>
      <c r="C39" s="21" t="s">
        <v>208</v>
      </c>
      <c r="D39" s="21" t="s">
        <v>201</v>
      </c>
      <c r="E39" s="21" t="s">
        <v>1235</v>
      </c>
      <c r="F39" s="20" t="str">
        <f t="shared" ref="F39" si="10">IF(MID(I39,16,2)="J1","일반직무유사",IF(MID(I39,16,2)="R0","직무법정",IF(MID(I39,16,2)="A4","NCS과정",IF(MID(I39,16,2)="F0","외국어과정","일반직무"))))</f>
        <v>일반직무</v>
      </c>
      <c r="G39" s="54" t="s">
        <v>1056</v>
      </c>
      <c r="H39" s="17"/>
      <c r="I39" s="54" t="s">
        <v>1192</v>
      </c>
      <c r="J39" s="21" t="s">
        <v>1230</v>
      </c>
      <c r="K39" s="68" t="s">
        <v>1189</v>
      </c>
      <c r="L39" s="49"/>
      <c r="M39" s="54" t="s">
        <v>197</v>
      </c>
      <c r="N39" s="17">
        <f>VLOOKUP(AH39,'조정계수 2024.02.01'!A:C,3,0)</f>
        <v>0.7</v>
      </c>
      <c r="O39" s="50">
        <v>13</v>
      </c>
      <c r="P39" s="50">
        <v>1</v>
      </c>
      <c r="Q39" s="54">
        <v>14</v>
      </c>
      <c r="R39" s="51">
        <v>60</v>
      </c>
      <c r="S39" s="51" t="s">
        <v>1233</v>
      </c>
      <c r="T39" s="54" t="s">
        <v>209</v>
      </c>
      <c r="U39" s="43">
        <f t="shared" si="1"/>
        <v>41580</v>
      </c>
      <c r="V39" s="44">
        <f t="shared" si="2"/>
        <v>15385</v>
      </c>
      <c r="W39" s="44">
        <f t="shared" si="3"/>
        <v>26195</v>
      </c>
      <c r="X39" s="45">
        <f t="shared" si="4"/>
        <v>18296</v>
      </c>
      <c r="Y39" s="45">
        <f t="shared" si="5"/>
        <v>23284</v>
      </c>
      <c r="Z39" s="46">
        <f t="shared" si="6"/>
        <v>29938</v>
      </c>
      <c r="AA39" s="46">
        <f t="shared" si="7"/>
        <v>11642</v>
      </c>
      <c r="AB39" s="24" t="s">
        <v>1270</v>
      </c>
      <c r="AC39" s="24" t="s">
        <v>1298</v>
      </c>
      <c r="AD39" s="24" t="s">
        <v>1327</v>
      </c>
      <c r="AE39" s="24" t="s">
        <v>1356</v>
      </c>
      <c r="AF39" s="54" t="s">
        <v>426</v>
      </c>
      <c r="AG39" s="54" t="s">
        <v>258</v>
      </c>
      <c r="AH39" s="17" t="str">
        <f t="shared" si="9"/>
        <v>020101</v>
      </c>
      <c r="AI39" s="54" t="s">
        <v>1120</v>
      </c>
      <c r="AJ39" s="54" t="s">
        <v>1062</v>
      </c>
      <c r="AM39" s="64"/>
    </row>
    <row r="40" spans="1:39" s="42" customFormat="1" ht="33" customHeight="1" x14ac:dyDescent="0.3">
      <c r="A40" s="48">
        <v>1</v>
      </c>
      <c r="B40" s="28" t="s">
        <v>211</v>
      </c>
      <c r="C40" s="21" t="s">
        <v>223</v>
      </c>
      <c r="D40" s="21" t="s">
        <v>437</v>
      </c>
      <c r="E40" s="21" t="s">
        <v>208</v>
      </c>
      <c r="F40" s="20" t="str">
        <f t="shared" ref="F40:F71" si="11">IF(MID(I40,16,2)="J1","일반직무유사",IF(MID(I40,16,2)="R0","직무법정",IF(MID(I40,16,2)="A4","NCS과정",IF(MID(I40,16,2)="F0","외국어과정","일반직무"))))</f>
        <v>일반직무</v>
      </c>
      <c r="G40" s="54" t="s">
        <v>665</v>
      </c>
      <c r="H40" s="67" t="s">
        <v>215</v>
      </c>
      <c r="I40" s="54" t="s">
        <v>671</v>
      </c>
      <c r="J40" s="21" t="str">
        <f>VLOOKUP(K40,[1]Sheet3!$A:$B,2,0)</f>
        <v>ABA20243001060394</v>
      </c>
      <c r="K40" s="72" t="s">
        <v>1386</v>
      </c>
      <c r="L40" s="49"/>
      <c r="M40" s="54" t="s">
        <v>206</v>
      </c>
      <c r="N40" s="17">
        <v>1</v>
      </c>
      <c r="O40" s="50">
        <v>20</v>
      </c>
      <c r="P40" s="50">
        <v>1</v>
      </c>
      <c r="Q40" s="54">
        <v>21</v>
      </c>
      <c r="R40" s="51">
        <v>40</v>
      </c>
      <c r="S40" s="51" t="s">
        <v>734</v>
      </c>
      <c r="T40" s="54" t="s">
        <v>209</v>
      </c>
      <c r="U40" s="43">
        <f t="shared" ref="U40:U71" si="12">IF(M40="A",6160,IF(M40="B",4180,IF(M40="C",2970,0)))*Q40</f>
        <v>129360</v>
      </c>
      <c r="V40" s="44">
        <f t="shared" ref="V40:V71" si="13">U40-W40</f>
        <v>12936</v>
      </c>
      <c r="W40" s="44">
        <f t="shared" ref="W40:W71" si="14">ROUNDDOWN(IF(M40="A",6160,IF(M40="B",4180,IF(M40="C",2970,0)))*Q40*N40*IF(F40="직무법정",0.5,IF(F40="외국어과정",0.5,0.9)),0)</f>
        <v>116424</v>
      </c>
      <c r="X40" s="45">
        <f t="shared" ref="X40:X71" si="15">U40-Y40</f>
        <v>25872</v>
      </c>
      <c r="Y40" s="45">
        <f t="shared" ref="Y40:Y71" si="16">ROUNDDOWN(IF(M40="A",6160,IF(M40="B",4180,IF(M40="C",2970,0)))*Q40*N40*IF(F40="직무법정",0.4,IF(F40="외국어과정",0.4,0.8)),0)</f>
        <v>103488</v>
      </c>
      <c r="Z40" s="46">
        <f t="shared" ref="Z40:Z71" si="17">U40-AA40</f>
        <v>77616</v>
      </c>
      <c r="AA40" s="46">
        <f t="shared" ref="AA40:AA71" si="18">ROUNDDOWN(IF(M40="A",6160,IF(M40="B",4180,IF(M40="C",2970,0)))*Q40*N40*IF(F40="직무법정",0.2,IF(F40="외국어과정",0.2,0.4)),0)</f>
        <v>51744</v>
      </c>
      <c r="AB40" s="24" t="s">
        <v>1389</v>
      </c>
      <c r="AC40" s="24" t="s">
        <v>863</v>
      </c>
      <c r="AD40" s="24" t="s">
        <v>862</v>
      </c>
      <c r="AE40" s="24" t="s">
        <v>866</v>
      </c>
      <c r="AF40" s="54" t="s">
        <v>426</v>
      </c>
      <c r="AG40" s="54" t="s">
        <v>258</v>
      </c>
      <c r="AH40" s="17" t="str">
        <f t="shared" si="9"/>
        <v>020101</v>
      </c>
      <c r="AI40" s="54" t="s">
        <v>667</v>
      </c>
      <c r="AJ40" s="54" t="s">
        <v>670</v>
      </c>
      <c r="AM40" s="64" t="s">
        <v>668</v>
      </c>
    </row>
    <row r="41" spans="1:39" s="42" customFormat="1" ht="33" customHeight="1" x14ac:dyDescent="0.3">
      <c r="A41" s="48">
        <v>2</v>
      </c>
      <c r="B41" s="28" t="s">
        <v>211</v>
      </c>
      <c r="C41" s="21" t="s">
        <v>223</v>
      </c>
      <c r="D41" s="21" t="s">
        <v>437</v>
      </c>
      <c r="E41" s="21" t="s">
        <v>208</v>
      </c>
      <c r="F41" s="20" t="str">
        <f t="shared" si="11"/>
        <v>일반직무</v>
      </c>
      <c r="G41" s="54" t="s">
        <v>665</v>
      </c>
      <c r="H41" s="67" t="s">
        <v>215</v>
      </c>
      <c r="I41" s="54" t="s">
        <v>675</v>
      </c>
      <c r="J41" s="21" t="str">
        <f>VLOOKUP(K41,[1]Sheet3!$A:$B,2,0)</f>
        <v>ABA20243001060437</v>
      </c>
      <c r="K41" s="72" t="s">
        <v>1387</v>
      </c>
      <c r="L41" s="49"/>
      <c r="M41" s="54" t="s">
        <v>206</v>
      </c>
      <c r="N41" s="17">
        <v>1</v>
      </c>
      <c r="O41" s="50">
        <v>19</v>
      </c>
      <c r="P41" s="50">
        <v>1</v>
      </c>
      <c r="Q41" s="54">
        <v>20</v>
      </c>
      <c r="R41" s="51">
        <v>40</v>
      </c>
      <c r="S41" s="51" t="s">
        <v>734</v>
      </c>
      <c r="T41" s="54" t="s">
        <v>209</v>
      </c>
      <c r="U41" s="43">
        <f t="shared" si="12"/>
        <v>123200</v>
      </c>
      <c r="V41" s="44">
        <f t="shared" si="13"/>
        <v>12320</v>
      </c>
      <c r="W41" s="44">
        <f t="shared" si="14"/>
        <v>110880</v>
      </c>
      <c r="X41" s="45">
        <f t="shared" si="15"/>
        <v>24640</v>
      </c>
      <c r="Y41" s="45">
        <f t="shared" si="16"/>
        <v>98560</v>
      </c>
      <c r="Z41" s="46">
        <f t="shared" si="17"/>
        <v>73920</v>
      </c>
      <c r="AA41" s="46">
        <f t="shared" si="18"/>
        <v>49280</v>
      </c>
      <c r="AB41" s="24" t="s">
        <v>1388</v>
      </c>
      <c r="AC41" s="24" t="s">
        <v>865</v>
      </c>
      <c r="AD41" s="24" t="s">
        <v>864</v>
      </c>
      <c r="AE41" s="24" t="s">
        <v>867</v>
      </c>
      <c r="AF41" s="54" t="s">
        <v>426</v>
      </c>
      <c r="AG41" s="54" t="s">
        <v>258</v>
      </c>
      <c r="AH41" s="17" t="str">
        <f t="shared" si="9"/>
        <v>020101</v>
      </c>
      <c r="AI41" s="54" t="s">
        <v>673</v>
      </c>
      <c r="AJ41" s="54" t="s">
        <v>670</v>
      </c>
      <c r="AM41" s="64" t="s">
        <v>674</v>
      </c>
    </row>
    <row r="42" spans="1:39" s="42" customFormat="1" ht="33" customHeight="1" x14ac:dyDescent="0.3">
      <c r="A42" s="48">
        <v>3</v>
      </c>
      <c r="B42" s="28" t="s">
        <v>211</v>
      </c>
      <c r="C42" s="77" t="s">
        <v>849</v>
      </c>
      <c r="D42" s="77" t="s">
        <v>850</v>
      </c>
      <c r="E42" s="77" t="s">
        <v>851</v>
      </c>
      <c r="F42" s="20" t="str">
        <f t="shared" si="11"/>
        <v>일반직무</v>
      </c>
      <c r="G42" s="54" t="s">
        <v>665</v>
      </c>
      <c r="H42" s="21"/>
      <c r="I42" s="54" t="s">
        <v>677</v>
      </c>
      <c r="J42" s="21" t="str">
        <f>VLOOKUP(K42,[1]Sheet3!$A:$B,2,0)</f>
        <v>ABA20253001061590</v>
      </c>
      <c r="K42" s="71" t="s">
        <v>390</v>
      </c>
      <c r="L42" s="49"/>
      <c r="M42" s="54" t="s">
        <v>197</v>
      </c>
      <c r="N42" s="17">
        <f>VLOOKUP(AH42,'조정계수 2024.02.01'!A:C,3,0)</f>
        <v>0.7</v>
      </c>
      <c r="O42" s="50">
        <v>20</v>
      </c>
      <c r="P42" s="50">
        <v>1</v>
      </c>
      <c r="Q42" s="54">
        <v>21</v>
      </c>
      <c r="R42" s="51">
        <v>40</v>
      </c>
      <c r="S42" s="51" t="s">
        <v>735</v>
      </c>
      <c r="T42" s="54" t="s">
        <v>209</v>
      </c>
      <c r="U42" s="43">
        <f t="shared" si="12"/>
        <v>62370</v>
      </c>
      <c r="V42" s="44">
        <f t="shared" si="13"/>
        <v>23077</v>
      </c>
      <c r="W42" s="44">
        <f t="shared" si="14"/>
        <v>39293</v>
      </c>
      <c r="X42" s="45">
        <f t="shared" si="15"/>
        <v>27443</v>
      </c>
      <c r="Y42" s="45">
        <f t="shared" si="16"/>
        <v>34927</v>
      </c>
      <c r="Z42" s="46">
        <f t="shared" si="17"/>
        <v>44907</v>
      </c>
      <c r="AA42" s="46">
        <f t="shared" si="18"/>
        <v>17463</v>
      </c>
      <c r="AB42" s="78" t="s">
        <v>852</v>
      </c>
      <c r="AC42" s="78" t="s">
        <v>853</v>
      </c>
      <c r="AD42" s="78" t="s">
        <v>854</v>
      </c>
      <c r="AE42" s="78" t="s">
        <v>855</v>
      </c>
      <c r="AF42" s="54" t="s">
        <v>426</v>
      </c>
      <c r="AG42" s="54" t="s">
        <v>231</v>
      </c>
      <c r="AH42" s="17" t="str">
        <f t="shared" si="9"/>
        <v>200101</v>
      </c>
      <c r="AI42" s="54" t="s">
        <v>256</v>
      </c>
      <c r="AJ42" s="54" t="s">
        <v>670</v>
      </c>
      <c r="AM42" s="64" t="s">
        <v>676</v>
      </c>
    </row>
    <row r="43" spans="1:39" s="42" customFormat="1" ht="33" customHeight="1" x14ac:dyDescent="0.3">
      <c r="A43" s="48">
        <v>4</v>
      </c>
      <c r="B43" s="28" t="s">
        <v>211</v>
      </c>
      <c r="C43" s="70" t="s">
        <v>223</v>
      </c>
      <c r="D43" s="70" t="s">
        <v>437</v>
      </c>
      <c r="E43" s="70" t="s">
        <v>776</v>
      </c>
      <c r="F43" s="20" t="str">
        <f t="shared" si="11"/>
        <v>일반직무</v>
      </c>
      <c r="G43" s="54" t="s">
        <v>665</v>
      </c>
      <c r="H43" s="21"/>
      <c r="I43" s="54" t="s">
        <v>678</v>
      </c>
      <c r="J43" s="21" t="str">
        <f>VLOOKUP(K43,[1]Sheet3!$A:$B,2,0)</f>
        <v>ABA20253001061604</v>
      </c>
      <c r="K43" s="71" t="s">
        <v>344</v>
      </c>
      <c r="L43" s="49"/>
      <c r="M43" s="54" t="s">
        <v>197</v>
      </c>
      <c r="N43" s="17">
        <f>VLOOKUP(AH43,'조정계수 2024.02.01'!A:C,3,0)</f>
        <v>0.9</v>
      </c>
      <c r="O43" s="50">
        <v>30</v>
      </c>
      <c r="P43" s="50">
        <v>1</v>
      </c>
      <c r="Q43" s="54">
        <v>31</v>
      </c>
      <c r="R43" s="51">
        <v>40</v>
      </c>
      <c r="S43" s="51" t="s">
        <v>735</v>
      </c>
      <c r="T43" s="54" t="s">
        <v>209</v>
      </c>
      <c r="U43" s="43">
        <f t="shared" si="12"/>
        <v>92070</v>
      </c>
      <c r="V43" s="44">
        <f t="shared" si="13"/>
        <v>17494</v>
      </c>
      <c r="W43" s="44">
        <f t="shared" si="14"/>
        <v>74576</v>
      </c>
      <c r="X43" s="45">
        <f t="shared" si="15"/>
        <v>25780</v>
      </c>
      <c r="Y43" s="45">
        <f t="shared" si="16"/>
        <v>66290</v>
      </c>
      <c r="Z43" s="46">
        <f t="shared" si="17"/>
        <v>58925</v>
      </c>
      <c r="AA43" s="46">
        <f t="shared" si="18"/>
        <v>33145</v>
      </c>
      <c r="AB43" s="69" t="s">
        <v>802</v>
      </c>
      <c r="AC43" s="69" t="s">
        <v>803</v>
      </c>
      <c r="AD43" s="69" t="s">
        <v>804</v>
      </c>
      <c r="AE43" s="69" t="s">
        <v>805</v>
      </c>
      <c r="AF43" s="54" t="s">
        <v>425</v>
      </c>
      <c r="AG43" s="54" t="s">
        <v>260</v>
      </c>
      <c r="AH43" s="17" t="str">
        <f t="shared" si="9"/>
        <v>100302</v>
      </c>
      <c r="AI43" s="54" t="s">
        <v>235</v>
      </c>
      <c r="AJ43" s="54" t="s">
        <v>670</v>
      </c>
      <c r="AM43" s="64" t="s">
        <v>6</v>
      </c>
    </row>
    <row r="44" spans="1:39" s="42" customFormat="1" ht="33" customHeight="1" x14ac:dyDescent="0.3">
      <c r="A44" s="48">
        <v>5</v>
      </c>
      <c r="B44" s="28" t="s">
        <v>211</v>
      </c>
      <c r="C44" s="70" t="s">
        <v>223</v>
      </c>
      <c r="D44" s="70" t="s">
        <v>437</v>
      </c>
      <c r="E44" s="70" t="s">
        <v>776</v>
      </c>
      <c r="F44" s="20" t="str">
        <f t="shared" si="11"/>
        <v>일반직무</v>
      </c>
      <c r="G44" s="54" t="s">
        <v>665</v>
      </c>
      <c r="H44" s="21"/>
      <c r="I44" s="54" t="s">
        <v>680</v>
      </c>
      <c r="J44" s="21" t="str">
        <f>VLOOKUP(K44,[1]Sheet3!$A:$B,2,0)</f>
        <v>ABA20253001061616</v>
      </c>
      <c r="K44" s="71" t="s">
        <v>324</v>
      </c>
      <c r="L44" s="49"/>
      <c r="M44" s="54" t="s">
        <v>197</v>
      </c>
      <c r="N44" s="17">
        <f>VLOOKUP(AH44,'조정계수 2024.02.01'!A:C,3,0)</f>
        <v>0.9</v>
      </c>
      <c r="O44" s="50">
        <v>30</v>
      </c>
      <c r="P44" s="50">
        <v>1</v>
      </c>
      <c r="Q44" s="54">
        <v>31</v>
      </c>
      <c r="R44" s="51">
        <v>40</v>
      </c>
      <c r="S44" s="51" t="s">
        <v>735</v>
      </c>
      <c r="T44" s="54" t="s">
        <v>209</v>
      </c>
      <c r="U44" s="43">
        <f t="shared" si="12"/>
        <v>92070</v>
      </c>
      <c r="V44" s="44">
        <f t="shared" si="13"/>
        <v>17494</v>
      </c>
      <c r="W44" s="44">
        <f t="shared" si="14"/>
        <v>74576</v>
      </c>
      <c r="X44" s="45">
        <f t="shared" si="15"/>
        <v>25780</v>
      </c>
      <c r="Y44" s="45">
        <f t="shared" si="16"/>
        <v>66290</v>
      </c>
      <c r="Z44" s="46">
        <f t="shared" si="17"/>
        <v>58925</v>
      </c>
      <c r="AA44" s="46">
        <f t="shared" si="18"/>
        <v>33145</v>
      </c>
      <c r="AB44" s="69" t="s">
        <v>806</v>
      </c>
      <c r="AC44" s="69" t="s">
        <v>807</v>
      </c>
      <c r="AD44" s="69" t="s">
        <v>808</v>
      </c>
      <c r="AE44" s="69" t="s">
        <v>809</v>
      </c>
      <c r="AF44" s="54" t="s">
        <v>425</v>
      </c>
      <c r="AG44" s="54" t="s">
        <v>253</v>
      </c>
      <c r="AH44" s="17" t="str">
        <f t="shared" si="9"/>
        <v>100302</v>
      </c>
      <c r="AI44" s="54" t="s">
        <v>285</v>
      </c>
      <c r="AJ44" s="54" t="s">
        <v>670</v>
      </c>
      <c r="AM44" s="64" t="s">
        <v>679</v>
      </c>
    </row>
    <row r="45" spans="1:39" s="42" customFormat="1" ht="33" customHeight="1" x14ac:dyDescent="0.3">
      <c r="A45" s="48">
        <v>6</v>
      </c>
      <c r="B45" s="28" t="s">
        <v>211</v>
      </c>
      <c r="C45" s="70" t="s">
        <v>223</v>
      </c>
      <c r="D45" s="70" t="s">
        <v>810</v>
      </c>
      <c r="E45" s="70" t="s">
        <v>811</v>
      </c>
      <c r="F45" s="20" t="str">
        <f t="shared" si="11"/>
        <v>일반직무</v>
      </c>
      <c r="G45" s="54" t="s">
        <v>665</v>
      </c>
      <c r="H45" s="21"/>
      <c r="I45" s="54" t="s">
        <v>682</v>
      </c>
      <c r="J45" s="21" t="str">
        <f>VLOOKUP(K45,[1]Sheet3!$A:$B,2,0)</f>
        <v>ABA20253001061629</v>
      </c>
      <c r="K45" s="71" t="s">
        <v>309</v>
      </c>
      <c r="L45" s="49"/>
      <c r="M45" s="54" t="s">
        <v>197</v>
      </c>
      <c r="N45" s="17">
        <f>VLOOKUP(AH45,'조정계수 2024.02.01'!A:C,3,0)</f>
        <v>0.8</v>
      </c>
      <c r="O45" s="50">
        <v>30</v>
      </c>
      <c r="P45" s="50">
        <v>1</v>
      </c>
      <c r="Q45" s="54">
        <v>31</v>
      </c>
      <c r="R45" s="51">
        <v>40</v>
      </c>
      <c r="S45" s="51" t="s">
        <v>735</v>
      </c>
      <c r="T45" s="54" t="s">
        <v>209</v>
      </c>
      <c r="U45" s="43">
        <f t="shared" si="12"/>
        <v>92070</v>
      </c>
      <c r="V45" s="44">
        <f t="shared" si="13"/>
        <v>25780</v>
      </c>
      <c r="W45" s="44">
        <f t="shared" si="14"/>
        <v>66290</v>
      </c>
      <c r="X45" s="45">
        <f t="shared" si="15"/>
        <v>33146</v>
      </c>
      <c r="Y45" s="45">
        <f t="shared" si="16"/>
        <v>58924</v>
      </c>
      <c r="Z45" s="46">
        <f t="shared" si="17"/>
        <v>62608</v>
      </c>
      <c r="AA45" s="46">
        <f t="shared" si="18"/>
        <v>29462</v>
      </c>
      <c r="AB45" s="69" t="s">
        <v>812</v>
      </c>
      <c r="AC45" s="69" t="s">
        <v>813</v>
      </c>
      <c r="AD45" s="69" t="s">
        <v>814</v>
      </c>
      <c r="AE45" s="69" t="s">
        <v>815</v>
      </c>
      <c r="AF45" s="54" t="s">
        <v>426</v>
      </c>
      <c r="AG45" s="54" t="s">
        <v>334</v>
      </c>
      <c r="AH45" s="17" t="str">
        <f t="shared" si="9"/>
        <v>200106</v>
      </c>
      <c r="AI45" s="54" t="s">
        <v>250</v>
      </c>
      <c r="AJ45" s="54" t="s">
        <v>670</v>
      </c>
      <c r="AM45" s="64" t="s">
        <v>681</v>
      </c>
    </row>
    <row r="46" spans="1:39" s="42" customFormat="1" ht="33" customHeight="1" x14ac:dyDescent="0.3">
      <c r="A46" s="48">
        <v>7</v>
      </c>
      <c r="B46" s="28" t="s">
        <v>211</v>
      </c>
      <c r="C46" s="70" t="s">
        <v>208</v>
      </c>
      <c r="D46" s="70" t="s">
        <v>418</v>
      </c>
      <c r="E46" s="70" t="s">
        <v>202</v>
      </c>
      <c r="F46" s="20" t="str">
        <f t="shared" si="11"/>
        <v>일반직무</v>
      </c>
      <c r="G46" s="54" t="s">
        <v>665</v>
      </c>
      <c r="H46" s="21"/>
      <c r="I46" s="54" t="s">
        <v>684</v>
      </c>
      <c r="J46" s="21" t="str">
        <f>VLOOKUP(K46,[1]Sheet3!$A:$B,2,0)</f>
        <v>ABA20253001061636</v>
      </c>
      <c r="K46" s="71" t="s">
        <v>296</v>
      </c>
      <c r="L46" s="49"/>
      <c r="M46" s="54" t="s">
        <v>197</v>
      </c>
      <c r="N46" s="17">
        <f>VLOOKUP(AH46,'조정계수 2024.02.01'!A:C,3,0)</f>
        <v>0.9</v>
      </c>
      <c r="O46" s="50">
        <v>30</v>
      </c>
      <c r="P46" s="50">
        <v>1</v>
      </c>
      <c r="Q46" s="54">
        <v>31</v>
      </c>
      <c r="R46" s="51">
        <v>40</v>
      </c>
      <c r="S46" s="51" t="s">
        <v>735</v>
      </c>
      <c r="T46" s="54" t="s">
        <v>209</v>
      </c>
      <c r="U46" s="43">
        <f t="shared" si="12"/>
        <v>92070</v>
      </c>
      <c r="V46" s="44">
        <f t="shared" si="13"/>
        <v>17494</v>
      </c>
      <c r="W46" s="44">
        <f t="shared" si="14"/>
        <v>74576</v>
      </c>
      <c r="X46" s="45">
        <f t="shared" si="15"/>
        <v>25780</v>
      </c>
      <c r="Y46" s="45">
        <f t="shared" si="16"/>
        <v>66290</v>
      </c>
      <c r="Z46" s="46">
        <f t="shared" si="17"/>
        <v>58925</v>
      </c>
      <c r="AA46" s="46">
        <f t="shared" si="18"/>
        <v>33145</v>
      </c>
      <c r="AB46" s="69" t="s">
        <v>816</v>
      </c>
      <c r="AC46" s="69" t="s">
        <v>817</v>
      </c>
      <c r="AD46" s="69" t="s">
        <v>818</v>
      </c>
      <c r="AE46" s="69" t="s">
        <v>819</v>
      </c>
      <c r="AF46" s="54" t="s">
        <v>425</v>
      </c>
      <c r="AG46" s="54" t="s">
        <v>332</v>
      </c>
      <c r="AH46" s="17" t="str">
        <f t="shared" si="9"/>
        <v>200107</v>
      </c>
      <c r="AI46" s="54" t="s">
        <v>259</v>
      </c>
      <c r="AJ46" s="54" t="s">
        <v>670</v>
      </c>
      <c r="AM46" s="64" t="s">
        <v>683</v>
      </c>
    </row>
    <row r="47" spans="1:39" s="42" customFormat="1" ht="33" customHeight="1" x14ac:dyDescent="0.3">
      <c r="A47" s="48">
        <v>8</v>
      </c>
      <c r="B47" s="28" t="s">
        <v>211</v>
      </c>
      <c r="C47" s="70" t="s">
        <v>223</v>
      </c>
      <c r="D47" s="70" t="s">
        <v>437</v>
      </c>
      <c r="E47" s="70" t="s">
        <v>824</v>
      </c>
      <c r="F47" s="20" t="str">
        <f t="shared" si="11"/>
        <v>일반직무</v>
      </c>
      <c r="G47" s="54" t="s">
        <v>665</v>
      </c>
      <c r="H47" s="21"/>
      <c r="I47" s="54" t="s">
        <v>685</v>
      </c>
      <c r="J47" s="21" t="str">
        <f>VLOOKUP(K47,[1]Sheet3!$A:$B,2,0)</f>
        <v>ABA20253001061738</v>
      </c>
      <c r="K47" s="71" t="s">
        <v>525</v>
      </c>
      <c r="L47" s="49"/>
      <c r="M47" s="54" t="s">
        <v>197</v>
      </c>
      <c r="N47" s="17">
        <f>VLOOKUP(AH47,'조정계수 2024.02.01'!A:C,3,0)</f>
        <v>0.9</v>
      </c>
      <c r="O47" s="50">
        <v>20</v>
      </c>
      <c r="P47" s="50">
        <v>1</v>
      </c>
      <c r="Q47" s="54">
        <v>21</v>
      </c>
      <c r="R47" s="51">
        <v>40</v>
      </c>
      <c r="S47" s="51" t="s">
        <v>735</v>
      </c>
      <c r="T47" s="54" t="s">
        <v>209</v>
      </c>
      <c r="U47" s="43">
        <f t="shared" si="12"/>
        <v>62370</v>
      </c>
      <c r="V47" s="44">
        <f t="shared" si="13"/>
        <v>11851</v>
      </c>
      <c r="W47" s="44">
        <f t="shared" si="14"/>
        <v>50519</v>
      </c>
      <c r="X47" s="45">
        <f t="shared" si="15"/>
        <v>17464</v>
      </c>
      <c r="Y47" s="45">
        <f t="shared" si="16"/>
        <v>44906</v>
      </c>
      <c r="Z47" s="46">
        <f t="shared" si="17"/>
        <v>39917</v>
      </c>
      <c r="AA47" s="46">
        <f t="shared" si="18"/>
        <v>22453</v>
      </c>
      <c r="AB47" s="69" t="s">
        <v>825</v>
      </c>
      <c r="AC47" s="69" t="s">
        <v>826</v>
      </c>
      <c r="AD47" s="69" t="s">
        <v>827</v>
      </c>
      <c r="AE47" s="69" t="s">
        <v>828</v>
      </c>
      <c r="AF47" s="54" t="s">
        <v>425</v>
      </c>
      <c r="AG47" s="54" t="s">
        <v>260</v>
      </c>
      <c r="AH47" s="17" t="str">
        <f t="shared" si="9"/>
        <v>100302</v>
      </c>
      <c r="AI47" s="54" t="s">
        <v>360</v>
      </c>
      <c r="AJ47" s="54" t="s">
        <v>670</v>
      </c>
      <c r="AM47" s="64" t="s">
        <v>6</v>
      </c>
    </row>
    <row r="48" spans="1:39" s="42" customFormat="1" ht="33" customHeight="1" x14ac:dyDescent="0.3">
      <c r="A48" s="48">
        <v>9</v>
      </c>
      <c r="B48" s="28" t="s">
        <v>211</v>
      </c>
      <c r="C48" s="70" t="s">
        <v>223</v>
      </c>
      <c r="D48" s="70" t="s">
        <v>810</v>
      </c>
      <c r="E48" s="70" t="s">
        <v>488</v>
      </c>
      <c r="F48" s="20" t="str">
        <f t="shared" si="11"/>
        <v>일반직무</v>
      </c>
      <c r="G48" s="54" t="s">
        <v>665</v>
      </c>
      <c r="H48" s="21"/>
      <c r="I48" s="54" t="s">
        <v>687</v>
      </c>
      <c r="J48" s="21" t="str">
        <f>VLOOKUP(K48,[1]Sheet3!$A:$B,2,0)</f>
        <v>ABA20253001061744</v>
      </c>
      <c r="K48" s="71" t="s">
        <v>229</v>
      </c>
      <c r="L48" s="49"/>
      <c r="M48" s="54" t="s">
        <v>197</v>
      </c>
      <c r="N48" s="17">
        <f>VLOOKUP(AH48,'조정계수 2024.02.01'!A:C,3,0)</f>
        <v>0.9</v>
      </c>
      <c r="O48" s="50">
        <v>20</v>
      </c>
      <c r="P48" s="50">
        <v>0</v>
      </c>
      <c r="Q48" s="54">
        <v>20</v>
      </c>
      <c r="R48" s="51">
        <v>40</v>
      </c>
      <c r="S48" s="51" t="s">
        <v>735</v>
      </c>
      <c r="T48" s="54" t="s">
        <v>209</v>
      </c>
      <c r="U48" s="43">
        <f t="shared" si="12"/>
        <v>59400</v>
      </c>
      <c r="V48" s="44">
        <f t="shared" si="13"/>
        <v>11286</v>
      </c>
      <c r="W48" s="44">
        <f t="shared" si="14"/>
        <v>48114</v>
      </c>
      <c r="X48" s="45">
        <f t="shared" si="15"/>
        <v>16632</v>
      </c>
      <c r="Y48" s="45">
        <f t="shared" si="16"/>
        <v>42768</v>
      </c>
      <c r="Z48" s="46">
        <f t="shared" si="17"/>
        <v>38016</v>
      </c>
      <c r="AA48" s="46">
        <f t="shared" si="18"/>
        <v>21384</v>
      </c>
      <c r="AB48" s="69" t="s">
        <v>820</v>
      </c>
      <c r="AC48" s="69" t="s">
        <v>821</v>
      </c>
      <c r="AD48" s="69" t="s">
        <v>822</v>
      </c>
      <c r="AE48" s="69" t="s">
        <v>823</v>
      </c>
      <c r="AF48" s="54" t="s">
        <v>426</v>
      </c>
      <c r="AG48" s="54" t="s">
        <v>332</v>
      </c>
      <c r="AH48" s="17" t="str">
        <f t="shared" si="9"/>
        <v>200107</v>
      </c>
      <c r="AI48" s="54" t="s">
        <v>523</v>
      </c>
      <c r="AJ48" s="54" t="s">
        <v>670</v>
      </c>
      <c r="AM48" s="64" t="s">
        <v>686</v>
      </c>
    </row>
    <row r="49" spans="1:39" s="42" customFormat="1" ht="33" customHeight="1" x14ac:dyDescent="0.3">
      <c r="A49" s="48">
        <v>10</v>
      </c>
      <c r="B49" s="28" t="s">
        <v>211</v>
      </c>
      <c r="C49" s="70" t="s">
        <v>223</v>
      </c>
      <c r="D49" s="70" t="s">
        <v>437</v>
      </c>
      <c r="E49" s="70" t="s">
        <v>275</v>
      </c>
      <c r="F49" s="20" t="str">
        <f t="shared" si="11"/>
        <v>일반직무</v>
      </c>
      <c r="G49" s="54" t="s">
        <v>665</v>
      </c>
      <c r="H49" s="21"/>
      <c r="I49" s="54" t="s">
        <v>689</v>
      </c>
      <c r="J49" s="21" t="str">
        <f>VLOOKUP(K49,[1]Sheet3!$A:$B,2,0)</f>
        <v>ABA20253001061745</v>
      </c>
      <c r="K49" s="71" t="s">
        <v>505</v>
      </c>
      <c r="L49" s="49"/>
      <c r="M49" s="54" t="s">
        <v>197</v>
      </c>
      <c r="N49" s="17">
        <f>VLOOKUP(AH49,'조정계수 2024.02.01'!A:C,3,0)</f>
        <v>0.7</v>
      </c>
      <c r="O49" s="50">
        <v>30</v>
      </c>
      <c r="P49" s="50">
        <v>1</v>
      </c>
      <c r="Q49" s="54">
        <v>31</v>
      </c>
      <c r="R49" s="51">
        <v>40</v>
      </c>
      <c r="S49" s="51" t="s">
        <v>735</v>
      </c>
      <c r="T49" s="54" t="s">
        <v>209</v>
      </c>
      <c r="U49" s="43">
        <f t="shared" si="12"/>
        <v>92070</v>
      </c>
      <c r="V49" s="44">
        <f t="shared" si="13"/>
        <v>34066</v>
      </c>
      <c r="W49" s="44">
        <f t="shared" si="14"/>
        <v>58004</v>
      </c>
      <c r="X49" s="45">
        <f t="shared" si="15"/>
        <v>40511</v>
      </c>
      <c r="Y49" s="45">
        <f t="shared" si="16"/>
        <v>51559</v>
      </c>
      <c r="Z49" s="46">
        <f t="shared" si="17"/>
        <v>66291</v>
      </c>
      <c r="AA49" s="46">
        <f t="shared" si="18"/>
        <v>25779</v>
      </c>
      <c r="AB49" s="69" t="s">
        <v>781</v>
      </c>
      <c r="AC49" s="69" t="s">
        <v>782</v>
      </c>
      <c r="AD49" s="69" t="s">
        <v>783</v>
      </c>
      <c r="AE49" s="69" t="s">
        <v>784</v>
      </c>
      <c r="AF49" s="54" t="s">
        <v>426</v>
      </c>
      <c r="AG49" s="54" t="s">
        <v>258</v>
      </c>
      <c r="AH49" s="17" t="str">
        <f t="shared" si="9"/>
        <v>020101</v>
      </c>
      <c r="AI49" s="54" t="s">
        <v>256</v>
      </c>
      <c r="AJ49" s="54" t="s">
        <v>670</v>
      </c>
      <c r="AM49" s="64" t="s">
        <v>688</v>
      </c>
    </row>
    <row r="50" spans="1:39" s="42" customFormat="1" ht="33" customHeight="1" x14ac:dyDescent="0.3">
      <c r="A50" s="48">
        <v>11</v>
      </c>
      <c r="B50" s="28" t="s">
        <v>211</v>
      </c>
      <c r="C50" s="70" t="s">
        <v>223</v>
      </c>
      <c r="D50" s="70" t="s">
        <v>437</v>
      </c>
      <c r="E50" s="70" t="s">
        <v>776</v>
      </c>
      <c r="F50" s="20" t="str">
        <f t="shared" si="11"/>
        <v>일반직무</v>
      </c>
      <c r="G50" s="54" t="s">
        <v>665</v>
      </c>
      <c r="H50" s="21"/>
      <c r="I50" s="54" t="s">
        <v>691</v>
      </c>
      <c r="J50" s="21" t="str">
        <f>VLOOKUP(K50,[1]Sheet3!$A:$B,2,0)</f>
        <v>ABA20253001063600</v>
      </c>
      <c r="K50" s="71" t="s">
        <v>300</v>
      </c>
      <c r="L50" s="49"/>
      <c r="M50" s="54" t="s">
        <v>197</v>
      </c>
      <c r="N50" s="17">
        <f>VLOOKUP(AH50,'조정계수 2024.02.01'!A:C,3,0)</f>
        <v>0.9</v>
      </c>
      <c r="O50" s="50">
        <v>20</v>
      </c>
      <c r="P50" s="50">
        <v>0</v>
      </c>
      <c r="Q50" s="54">
        <v>20</v>
      </c>
      <c r="R50" s="51">
        <v>40</v>
      </c>
      <c r="S50" s="66" t="s">
        <v>736</v>
      </c>
      <c r="T50" s="54" t="s">
        <v>209</v>
      </c>
      <c r="U50" s="43">
        <f t="shared" si="12"/>
        <v>59400</v>
      </c>
      <c r="V50" s="44">
        <f t="shared" si="13"/>
        <v>11286</v>
      </c>
      <c r="W50" s="44">
        <f t="shared" si="14"/>
        <v>48114</v>
      </c>
      <c r="X50" s="45">
        <f t="shared" si="15"/>
        <v>16632</v>
      </c>
      <c r="Y50" s="45">
        <f t="shared" si="16"/>
        <v>42768</v>
      </c>
      <c r="Z50" s="46">
        <f t="shared" si="17"/>
        <v>38016</v>
      </c>
      <c r="AA50" s="46">
        <f t="shared" si="18"/>
        <v>21384</v>
      </c>
      <c r="AB50" s="69" t="s">
        <v>777</v>
      </c>
      <c r="AC50" s="69" t="s">
        <v>778</v>
      </c>
      <c r="AD50" s="69" t="s">
        <v>779</v>
      </c>
      <c r="AE50" s="69" t="s">
        <v>780</v>
      </c>
      <c r="AF50" s="54" t="s">
        <v>426</v>
      </c>
      <c r="AG50" s="54" t="s">
        <v>253</v>
      </c>
      <c r="AH50" s="17" t="str">
        <f t="shared" si="9"/>
        <v>100302</v>
      </c>
      <c r="AI50" s="54" t="s">
        <v>285</v>
      </c>
      <c r="AJ50" s="54" t="s">
        <v>670</v>
      </c>
      <c r="AM50" s="64" t="s">
        <v>690</v>
      </c>
    </row>
    <row r="51" spans="1:39" s="42" customFormat="1" ht="33" customHeight="1" x14ac:dyDescent="0.3">
      <c r="A51" s="48">
        <v>12</v>
      </c>
      <c r="B51" s="28" t="s">
        <v>211</v>
      </c>
      <c r="C51" s="70" t="s">
        <v>223</v>
      </c>
      <c r="D51" s="70" t="s">
        <v>437</v>
      </c>
      <c r="E51" s="70" t="s">
        <v>767</v>
      </c>
      <c r="F51" s="20" t="str">
        <f t="shared" si="11"/>
        <v>일반직무</v>
      </c>
      <c r="G51" s="54" t="s">
        <v>665</v>
      </c>
      <c r="H51" s="21"/>
      <c r="I51" s="54" t="s">
        <v>693</v>
      </c>
      <c r="J51" s="21" t="str">
        <f>VLOOKUP(K51,[1]Sheet3!$A:$B,2,0)</f>
        <v>ABA20253001063616</v>
      </c>
      <c r="K51" s="71" t="s">
        <v>376</v>
      </c>
      <c r="L51" s="49"/>
      <c r="M51" s="54" t="s">
        <v>197</v>
      </c>
      <c r="N51" s="17">
        <f>VLOOKUP(AH51,'조정계수 2024.02.01'!A:C,3,0)</f>
        <v>0.7</v>
      </c>
      <c r="O51" s="50">
        <v>12</v>
      </c>
      <c r="P51" s="50">
        <v>1</v>
      </c>
      <c r="Q51" s="54">
        <v>13</v>
      </c>
      <c r="R51" s="51">
        <v>40</v>
      </c>
      <c r="S51" s="51" t="s">
        <v>735</v>
      </c>
      <c r="T51" s="54" t="s">
        <v>209</v>
      </c>
      <c r="U51" s="43">
        <f t="shared" si="12"/>
        <v>38610</v>
      </c>
      <c r="V51" s="44">
        <f t="shared" si="13"/>
        <v>14286</v>
      </c>
      <c r="W51" s="44">
        <f t="shared" si="14"/>
        <v>24324</v>
      </c>
      <c r="X51" s="45">
        <f t="shared" si="15"/>
        <v>16989</v>
      </c>
      <c r="Y51" s="45">
        <f t="shared" si="16"/>
        <v>21621</v>
      </c>
      <c r="Z51" s="46">
        <f t="shared" si="17"/>
        <v>27800</v>
      </c>
      <c r="AA51" s="46">
        <f t="shared" si="18"/>
        <v>10810</v>
      </c>
      <c r="AB51" s="69" t="s">
        <v>772</v>
      </c>
      <c r="AC51" s="69" t="s">
        <v>773</v>
      </c>
      <c r="AD51" s="69" t="s">
        <v>774</v>
      </c>
      <c r="AE51" s="69" t="s">
        <v>775</v>
      </c>
      <c r="AF51" s="54" t="s">
        <v>426</v>
      </c>
      <c r="AG51" s="54" t="s">
        <v>241</v>
      </c>
      <c r="AH51" s="17" t="str">
        <f t="shared" si="9"/>
        <v>020302</v>
      </c>
      <c r="AI51" s="54" t="s">
        <v>368</v>
      </c>
      <c r="AJ51" s="54" t="s">
        <v>670</v>
      </c>
      <c r="AM51" s="64" t="s">
        <v>692</v>
      </c>
    </row>
    <row r="52" spans="1:39" s="42" customFormat="1" ht="33" customHeight="1" x14ac:dyDescent="0.3">
      <c r="A52" s="48">
        <v>13</v>
      </c>
      <c r="B52" s="28" t="s">
        <v>211</v>
      </c>
      <c r="C52" s="70" t="s">
        <v>223</v>
      </c>
      <c r="D52" s="70" t="s">
        <v>437</v>
      </c>
      <c r="E52" s="70" t="s">
        <v>767</v>
      </c>
      <c r="F52" s="20" t="str">
        <f t="shared" si="11"/>
        <v>일반직무</v>
      </c>
      <c r="G52" s="54" t="s">
        <v>665</v>
      </c>
      <c r="H52" s="21"/>
      <c r="I52" s="54" t="s">
        <v>694</v>
      </c>
      <c r="J52" s="21" t="str">
        <f>VLOOKUP(K52,[1]Sheet3!$A:$B,2,0)</f>
        <v>ABA20253001063623</v>
      </c>
      <c r="K52" s="71" t="s">
        <v>272</v>
      </c>
      <c r="L52" s="49"/>
      <c r="M52" s="54" t="s">
        <v>197</v>
      </c>
      <c r="N52" s="17">
        <f>VLOOKUP(AH52,'조정계수 2024.02.01'!A:C,3,0)</f>
        <v>0.7</v>
      </c>
      <c r="O52" s="50">
        <v>20</v>
      </c>
      <c r="P52" s="50">
        <v>1</v>
      </c>
      <c r="Q52" s="54">
        <v>21</v>
      </c>
      <c r="R52" s="51">
        <v>40</v>
      </c>
      <c r="S52" s="51" t="s">
        <v>735</v>
      </c>
      <c r="T52" s="54" t="s">
        <v>209</v>
      </c>
      <c r="U52" s="43">
        <f t="shared" si="12"/>
        <v>62370</v>
      </c>
      <c r="V52" s="44">
        <f t="shared" si="13"/>
        <v>23077</v>
      </c>
      <c r="W52" s="44">
        <f t="shared" si="14"/>
        <v>39293</v>
      </c>
      <c r="X52" s="45">
        <f t="shared" si="15"/>
        <v>27443</v>
      </c>
      <c r="Y52" s="45">
        <f t="shared" si="16"/>
        <v>34927</v>
      </c>
      <c r="Z52" s="46">
        <f t="shared" si="17"/>
        <v>44907</v>
      </c>
      <c r="AA52" s="46">
        <f t="shared" si="18"/>
        <v>17463</v>
      </c>
      <c r="AB52" s="69" t="s">
        <v>768</v>
      </c>
      <c r="AC52" s="69" t="s">
        <v>769</v>
      </c>
      <c r="AD52" s="69" t="s">
        <v>770</v>
      </c>
      <c r="AE52" s="69" t="s">
        <v>771</v>
      </c>
      <c r="AF52" s="54" t="s">
        <v>426</v>
      </c>
      <c r="AG52" s="54" t="s">
        <v>241</v>
      </c>
      <c r="AH52" s="17" t="str">
        <f t="shared" si="9"/>
        <v>020302</v>
      </c>
      <c r="AI52" s="54" t="s">
        <v>368</v>
      </c>
      <c r="AJ52" s="54" t="s">
        <v>670</v>
      </c>
      <c r="AM52" s="64" t="s">
        <v>692</v>
      </c>
    </row>
    <row r="53" spans="1:39" s="42" customFormat="1" ht="33" customHeight="1" x14ac:dyDescent="0.3">
      <c r="A53" s="48">
        <v>14</v>
      </c>
      <c r="B53" s="28" t="s">
        <v>211</v>
      </c>
      <c r="C53" s="70" t="s">
        <v>208</v>
      </c>
      <c r="D53" s="70" t="s">
        <v>418</v>
      </c>
      <c r="E53" s="70" t="s">
        <v>202</v>
      </c>
      <c r="F53" s="20" t="str">
        <f t="shared" si="11"/>
        <v>일반직무</v>
      </c>
      <c r="G53" s="54" t="s">
        <v>665</v>
      </c>
      <c r="H53" s="21"/>
      <c r="I53" s="54" t="s">
        <v>697</v>
      </c>
      <c r="J53" s="21" t="str">
        <f>VLOOKUP(K53,[1]Sheet3!$A:$B,2,0)</f>
        <v>ABA20253001063699</v>
      </c>
      <c r="K53" s="71" t="s">
        <v>273</v>
      </c>
      <c r="L53" s="49"/>
      <c r="M53" s="54" t="s">
        <v>197</v>
      </c>
      <c r="N53" s="17">
        <f>VLOOKUP(AH53,'조정계수 2024.02.01'!A:C,3,0)</f>
        <v>0.7</v>
      </c>
      <c r="O53" s="50">
        <v>16</v>
      </c>
      <c r="P53" s="50">
        <v>0</v>
      </c>
      <c r="Q53" s="54">
        <v>16</v>
      </c>
      <c r="R53" s="51">
        <v>40</v>
      </c>
      <c r="S53" s="51" t="s">
        <v>735</v>
      </c>
      <c r="T53" s="54" t="s">
        <v>209</v>
      </c>
      <c r="U53" s="43">
        <f t="shared" si="12"/>
        <v>47520</v>
      </c>
      <c r="V53" s="44">
        <f t="shared" si="13"/>
        <v>17583</v>
      </c>
      <c r="W53" s="44">
        <f t="shared" si="14"/>
        <v>29937</v>
      </c>
      <c r="X53" s="45">
        <f t="shared" si="15"/>
        <v>20909</v>
      </c>
      <c r="Y53" s="45">
        <f t="shared" si="16"/>
        <v>26611</v>
      </c>
      <c r="Z53" s="46">
        <f t="shared" si="17"/>
        <v>34215</v>
      </c>
      <c r="AA53" s="46">
        <f t="shared" si="18"/>
        <v>13305</v>
      </c>
      <c r="AB53" s="69" t="s">
        <v>763</v>
      </c>
      <c r="AC53" s="69" t="s">
        <v>764</v>
      </c>
      <c r="AD53" s="69" t="s">
        <v>765</v>
      </c>
      <c r="AE53" s="69" t="s">
        <v>766</v>
      </c>
      <c r="AF53" s="54" t="s">
        <v>426</v>
      </c>
      <c r="AG53" s="54" t="s">
        <v>346</v>
      </c>
      <c r="AH53" s="17" t="str">
        <f t="shared" si="9"/>
        <v>200101</v>
      </c>
      <c r="AI53" s="54" t="s">
        <v>256</v>
      </c>
      <c r="AJ53" s="54" t="s">
        <v>670</v>
      </c>
      <c r="AM53" s="64" t="s">
        <v>696</v>
      </c>
    </row>
    <row r="54" spans="1:39" s="42" customFormat="1" ht="33" customHeight="1" x14ac:dyDescent="0.3">
      <c r="A54" s="48">
        <v>15</v>
      </c>
      <c r="B54" s="28" t="s">
        <v>211</v>
      </c>
      <c r="C54" s="70" t="s">
        <v>208</v>
      </c>
      <c r="D54" s="70" t="s">
        <v>418</v>
      </c>
      <c r="E54" s="70" t="s">
        <v>758</v>
      </c>
      <c r="F54" s="20" t="str">
        <f t="shared" si="11"/>
        <v>일반직무</v>
      </c>
      <c r="G54" s="54" t="s">
        <v>665</v>
      </c>
      <c r="H54" s="21"/>
      <c r="I54" s="54" t="s">
        <v>699</v>
      </c>
      <c r="J54" s="21" t="str">
        <f>VLOOKUP(K54,[1]Sheet3!$A:$B,2,0)</f>
        <v>ABA20253001063700</v>
      </c>
      <c r="K54" s="71" t="s">
        <v>375</v>
      </c>
      <c r="L54" s="49"/>
      <c r="M54" s="54" t="s">
        <v>197</v>
      </c>
      <c r="N54" s="17">
        <f>VLOOKUP(AH54,'조정계수 2024.02.01'!A:C,3,0)</f>
        <v>0.7</v>
      </c>
      <c r="O54" s="50">
        <v>33</v>
      </c>
      <c r="P54" s="50">
        <v>1</v>
      </c>
      <c r="Q54" s="54">
        <v>34</v>
      </c>
      <c r="R54" s="51">
        <v>40</v>
      </c>
      <c r="S54" s="51" t="s">
        <v>735</v>
      </c>
      <c r="T54" s="54" t="s">
        <v>209</v>
      </c>
      <c r="U54" s="43">
        <f t="shared" si="12"/>
        <v>100980</v>
      </c>
      <c r="V54" s="44">
        <f t="shared" si="13"/>
        <v>37363</v>
      </c>
      <c r="W54" s="44">
        <f t="shared" si="14"/>
        <v>63617</v>
      </c>
      <c r="X54" s="45">
        <f t="shared" si="15"/>
        <v>44432</v>
      </c>
      <c r="Y54" s="45">
        <f t="shared" si="16"/>
        <v>56548</v>
      </c>
      <c r="Z54" s="46">
        <f t="shared" si="17"/>
        <v>72706</v>
      </c>
      <c r="AA54" s="46">
        <f t="shared" si="18"/>
        <v>28274</v>
      </c>
      <c r="AB54" s="69" t="s">
        <v>759</v>
      </c>
      <c r="AC54" s="69" t="s">
        <v>760</v>
      </c>
      <c r="AD54" s="69" t="s">
        <v>761</v>
      </c>
      <c r="AE54" s="69" t="s">
        <v>762</v>
      </c>
      <c r="AF54" s="54" t="s">
        <v>426</v>
      </c>
      <c r="AG54" s="54" t="s">
        <v>328</v>
      </c>
      <c r="AH54" s="17" t="str">
        <f t="shared" si="9"/>
        <v>200101</v>
      </c>
      <c r="AI54" s="54" t="s">
        <v>256</v>
      </c>
      <c r="AJ54" s="54" t="s">
        <v>670</v>
      </c>
      <c r="AM54" s="64" t="s">
        <v>698</v>
      </c>
    </row>
    <row r="55" spans="1:39" s="42" customFormat="1" ht="33" customHeight="1" x14ac:dyDescent="0.3">
      <c r="A55" s="48">
        <v>16</v>
      </c>
      <c r="B55" s="28" t="s">
        <v>211</v>
      </c>
      <c r="C55" s="70" t="s">
        <v>223</v>
      </c>
      <c r="D55" s="70" t="s">
        <v>437</v>
      </c>
      <c r="E55" s="70" t="s">
        <v>184</v>
      </c>
      <c r="F55" s="20" t="str">
        <f t="shared" si="11"/>
        <v>일반직무</v>
      </c>
      <c r="G55" s="54" t="s">
        <v>665</v>
      </c>
      <c r="H55" s="21"/>
      <c r="I55" s="54" t="s">
        <v>701</v>
      </c>
      <c r="J55" s="21" t="str">
        <f>VLOOKUP(K55,[1]Sheet3!$A:$B,2,0)</f>
        <v>ABA20253001063695</v>
      </c>
      <c r="K55" s="71" t="s">
        <v>336</v>
      </c>
      <c r="L55" s="49"/>
      <c r="M55" s="54" t="s">
        <v>197</v>
      </c>
      <c r="N55" s="17">
        <f>VLOOKUP(AH55,'조정계수 2024.02.01'!A:C,3,0)</f>
        <v>0.7</v>
      </c>
      <c r="O55" s="50">
        <v>20</v>
      </c>
      <c r="P55" s="50">
        <v>1</v>
      </c>
      <c r="Q55" s="54">
        <v>21</v>
      </c>
      <c r="R55" s="51">
        <v>40</v>
      </c>
      <c r="S55" s="51" t="s">
        <v>735</v>
      </c>
      <c r="T55" s="54" t="s">
        <v>209</v>
      </c>
      <c r="U55" s="43">
        <f t="shared" si="12"/>
        <v>62370</v>
      </c>
      <c r="V55" s="44">
        <f t="shared" si="13"/>
        <v>23077</v>
      </c>
      <c r="W55" s="44">
        <f t="shared" si="14"/>
        <v>39293</v>
      </c>
      <c r="X55" s="45">
        <f t="shared" si="15"/>
        <v>27443</v>
      </c>
      <c r="Y55" s="45">
        <f t="shared" si="16"/>
        <v>34927</v>
      </c>
      <c r="Z55" s="46">
        <f t="shared" si="17"/>
        <v>44907</v>
      </c>
      <c r="AA55" s="46">
        <f t="shared" si="18"/>
        <v>17463</v>
      </c>
      <c r="AB55" s="69" t="s">
        <v>754</v>
      </c>
      <c r="AC55" s="69" t="s">
        <v>755</v>
      </c>
      <c r="AD55" s="69" t="s">
        <v>756</v>
      </c>
      <c r="AE55" s="69" t="s">
        <v>757</v>
      </c>
      <c r="AF55" s="54" t="s">
        <v>426</v>
      </c>
      <c r="AG55" s="54" t="s">
        <v>327</v>
      </c>
      <c r="AH55" s="17" t="str">
        <f t="shared" si="9"/>
        <v>020103</v>
      </c>
      <c r="AI55" s="54" t="s">
        <v>256</v>
      </c>
      <c r="AJ55" s="54" t="s">
        <v>670</v>
      </c>
      <c r="AM55" s="64" t="s">
        <v>700</v>
      </c>
    </row>
    <row r="56" spans="1:39" s="42" customFormat="1" ht="33" customHeight="1" x14ac:dyDescent="0.3">
      <c r="A56" s="48">
        <v>17</v>
      </c>
      <c r="B56" s="28" t="s">
        <v>211</v>
      </c>
      <c r="C56" s="70" t="s">
        <v>223</v>
      </c>
      <c r="D56" s="70" t="s">
        <v>441</v>
      </c>
      <c r="E56" s="70" t="s">
        <v>749</v>
      </c>
      <c r="F56" s="20" t="str">
        <f t="shared" si="11"/>
        <v>일반직무</v>
      </c>
      <c r="G56" s="54" t="s">
        <v>665</v>
      </c>
      <c r="H56" s="21"/>
      <c r="I56" s="54" t="s">
        <v>702</v>
      </c>
      <c r="J56" s="21" t="str">
        <f>VLOOKUP(K56,[1]Sheet3!$A:$B,2,0)</f>
        <v>ABA20253001063687</v>
      </c>
      <c r="K56" s="71" t="s">
        <v>345</v>
      </c>
      <c r="L56" s="49"/>
      <c r="M56" s="54" t="s">
        <v>197</v>
      </c>
      <c r="N56" s="17">
        <v>1</v>
      </c>
      <c r="O56" s="50">
        <v>16</v>
      </c>
      <c r="P56" s="50">
        <v>1</v>
      </c>
      <c r="Q56" s="54">
        <v>17</v>
      </c>
      <c r="R56" s="51">
        <v>40</v>
      </c>
      <c r="S56" s="51" t="s">
        <v>735</v>
      </c>
      <c r="T56" s="54" t="s">
        <v>209</v>
      </c>
      <c r="U56" s="43">
        <f t="shared" si="12"/>
        <v>50490</v>
      </c>
      <c r="V56" s="44">
        <f t="shared" si="13"/>
        <v>5049</v>
      </c>
      <c r="W56" s="44">
        <f t="shared" si="14"/>
        <v>45441</v>
      </c>
      <c r="X56" s="45">
        <f t="shared" si="15"/>
        <v>10098</v>
      </c>
      <c r="Y56" s="45">
        <f t="shared" si="16"/>
        <v>40392</v>
      </c>
      <c r="Z56" s="46">
        <f t="shared" si="17"/>
        <v>30294</v>
      </c>
      <c r="AA56" s="46">
        <f t="shared" si="18"/>
        <v>20196</v>
      </c>
      <c r="AB56" s="69" t="s">
        <v>750</v>
      </c>
      <c r="AC56" s="69" t="s">
        <v>751</v>
      </c>
      <c r="AD56" s="69" t="s">
        <v>752</v>
      </c>
      <c r="AE56" s="69" t="s">
        <v>753</v>
      </c>
      <c r="AF56" s="54" t="s">
        <v>426</v>
      </c>
      <c r="AG56" s="54" t="s">
        <v>238</v>
      </c>
      <c r="AH56" s="17" t="str">
        <f t="shared" si="9"/>
        <v>030101</v>
      </c>
      <c r="AI56" s="54" t="s">
        <v>365</v>
      </c>
      <c r="AJ56" s="54" t="s">
        <v>670</v>
      </c>
      <c r="AM56" s="64" t="s">
        <v>367</v>
      </c>
    </row>
    <row r="57" spans="1:39" s="42" customFormat="1" ht="33" customHeight="1" x14ac:dyDescent="0.3">
      <c r="A57" s="48">
        <v>18</v>
      </c>
      <c r="B57" s="28" t="s">
        <v>211</v>
      </c>
      <c r="C57" s="70" t="s">
        <v>223</v>
      </c>
      <c r="D57" s="70" t="s">
        <v>441</v>
      </c>
      <c r="E57" s="70" t="s">
        <v>435</v>
      </c>
      <c r="F57" s="20" t="str">
        <f t="shared" si="11"/>
        <v>일반직무</v>
      </c>
      <c r="G57" s="54" t="s">
        <v>665</v>
      </c>
      <c r="H57" s="21"/>
      <c r="I57" s="54" t="s">
        <v>704</v>
      </c>
      <c r="J57" s="21" t="str">
        <f>VLOOKUP(K57,[1]Sheet3!$A:$B,2,0)</f>
        <v>ABA20253001063678</v>
      </c>
      <c r="K57" s="71" t="s">
        <v>313</v>
      </c>
      <c r="L57" s="49"/>
      <c r="M57" s="54" t="s">
        <v>197</v>
      </c>
      <c r="N57" s="17">
        <f>VLOOKUP(AH57,'조정계수 2024.02.01'!A:C,3,0)</f>
        <v>0.8</v>
      </c>
      <c r="O57" s="50">
        <v>30</v>
      </c>
      <c r="P57" s="50">
        <v>1</v>
      </c>
      <c r="Q57" s="54">
        <v>31</v>
      </c>
      <c r="R57" s="51">
        <v>40</v>
      </c>
      <c r="S57" s="51" t="s">
        <v>735</v>
      </c>
      <c r="T57" s="54" t="s">
        <v>209</v>
      </c>
      <c r="U57" s="43">
        <f t="shared" si="12"/>
        <v>92070</v>
      </c>
      <c r="V57" s="44">
        <f t="shared" si="13"/>
        <v>25780</v>
      </c>
      <c r="W57" s="44">
        <f t="shared" si="14"/>
        <v>66290</v>
      </c>
      <c r="X57" s="45">
        <f t="shared" si="15"/>
        <v>33146</v>
      </c>
      <c r="Y57" s="45">
        <f t="shared" si="16"/>
        <v>58924</v>
      </c>
      <c r="Z57" s="46">
        <f t="shared" si="17"/>
        <v>62608</v>
      </c>
      <c r="AA57" s="46">
        <f t="shared" si="18"/>
        <v>29462</v>
      </c>
      <c r="AB57" s="69" t="s">
        <v>745</v>
      </c>
      <c r="AC57" s="69" t="s">
        <v>746</v>
      </c>
      <c r="AD57" s="69" t="s">
        <v>747</v>
      </c>
      <c r="AE57" s="69" t="s">
        <v>748</v>
      </c>
      <c r="AF57" s="54" t="s">
        <v>426</v>
      </c>
      <c r="AG57" s="54" t="s">
        <v>240</v>
      </c>
      <c r="AH57" s="17" t="str">
        <f t="shared" si="9"/>
        <v>060102</v>
      </c>
      <c r="AI57" s="54" t="s">
        <v>319</v>
      </c>
      <c r="AJ57" s="54" t="s">
        <v>670</v>
      </c>
      <c r="AM57" s="64" t="s">
        <v>703</v>
      </c>
    </row>
    <row r="58" spans="1:39" s="42" customFormat="1" ht="33" customHeight="1" x14ac:dyDescent="0.3">
      <c r="A58" s="48">
        <v>19</v>
      </c>
      <c r="B58" s="28" t="s">
        <v>211</v>
      </c>
      <c r="C58" s="70" t="s">
        <v>223</v>
      </c>
      <c r="D58" s="70" t="s">
        <v>441</v>
      </c>
      <c r="E58" s="70" t="s">
        <v>435</v>
      </c>
      <c r="F58" s="20" t="str">
        <f t="shared" si="11"/>
        <v>일반직무</v>
      </c>
      <c r="G58" s="54" t="s">
        <v>665</v>
      </c>
      <c r="H58" s="21"/>
      <c r="I58" s="54" t="s">
        <v>706</v>
      </c>
      <c r="J58" s="21" t="str">
        <f>VLOOKUP(K58,[1]Sheet3!$A:$B,2,0)</f>
        <v>ABA20253001063670</v>
      </c>
      <c r="K58" s="71" t="s">
        <v>90</v>
      </c>
      <c r="L58" s="49"/>
      <c r="M58" s="54" t="s">
        <v>197</v>
      </c>
      <c r="N58" s="17">
        <f>VLOOKUP(AH58,'조정계수 2024.02.01'!A:C,3,0)</f>
        <v>0.8</v>
      </c>
      <c r="O58" s="50">
        <v>30</v>
      </c>
      <c r="P58" s="50">
        <v>1</v>
      </c>
      <c r="Q58" s="54">
        <v>31</v>
      </c>
      <c r="R58" s="51">
        <v>40</v>
      </c>
      <c r="S58" s="51" t="s">
        <v>735</v>
      </c>
      <c r="T58" s="54" t="s">
        <v>209</v>
      </c>
      <c r="U58" s="43">
        <f t="shared" si="12"/>
        <v>92070</v>
      </c>
      <c r="V58" s="44">
        <f t="shared" si="13"/>
        <v>25780</v>
      </c>
      <c r="W58" s="44">
        <f t="shared" si="14"/>
        <v>66290</v>
      </c>
      <c r="X58" s="45">
        <f t="shared" si="15"/>
        <v>33146</v>
      </c>
      <c r="Y58" s="45">
        <f t="shared" si="16"/>
        <v>58924</v>
      </c>
      <c r="Z58" s="46">
        <f t="shared" si="17"/>
        <v>62608</v>
      </c>
      <c r="AA58" s="46">
        <f t="shared" si="18"/>
        <v>29462</v>
      </c>
      <c r="AB58" s="69" t="s">
        <v>737</v>
      </c>
      <c r="AC58" s="69" t="s">
        <v>738</v>
      </c>
      <c r="AD58" s="69" t="s">
        <v>739</v>
      </c>
      <c r="AE58" s="69" t="s">
        <v>740</v>
      </c>
      <c r="AF58" s="54" t="s">
        <v>425</v>
      </c>
      <c r="AG58" s="54" t="s">
        <v>236</v>
      </c>
      <c r="AH58" s="17" t="str">
        <f t="shared" si="9"/>
        <v>060102</v>
      </c>
      <c r="AI58" s="54" t="s">
        <v>319</v>
      </c>
      <c r="AJ58" s="54" t="s">
        <v>670</v>
      </c>
      <c r="AM58" s="64" t="s">
        <v>705</v>
      </c>
    </row>
    <row r="59" spans="1:39" s="42" customFormat="1" ht="33" customHeight="1" x14ac:dyDescent="0.3">
      <c r="A59" s="48">
        <v>20</v>
      </c>
      <c r="B59" s="28" t="s">
        <v>211</v>
      </c>
      <c r="C59" s="70" t="s">
        <v>223</v>
      </c>
      <c r="D59" s="70" t="s">
        <v>441</v>
      </c>
      <c r="E59" s="70" t="s">
        <v>435</v>
      </c>
      <c r="F59" s="20" t="str">
        <f t="shared" si="11"/>
        <v>일반직무</v>
      </c>
      <c r="G59" s="54" t="s">
        <v>665</v>
      </c>
      <c r="H59" s="21"/>
      <c r="I59" s="54" t="s">
        <v>708</v>
      </c>
      <c r="J59" s="21" t="str">
        <f>VLOOKUP(K59,[1]Sheet3!$A:$B,2,0)</f>
        <v>ABA20253001063657</v>
      </c>
      <c r="K59" s="71" t="s">
        <v>84</v>
      </c>
      <c r="L59" s="49"/>
      <c r="M59" s="54" t="s">
        <v>197</v>
      </c>
      <c r="N59" s="17">
        <f>VLOOKUP(AH59,'조정계수 2024.02.01'!A:C,3,0)</f>
        <v>0.8</v>
      </c>
      <c r="O59" s="50">
        <v>30</v>
      </c>
      <c r="P59" s="50">
        <v>1</v>
      </c>
      <c r="Q59" s="54">
        <v>31</v>
      </c>
      <c r="R59" s="51">
        <v>40</v>
      </c>
      <c r="S59" s="51" t="s">
        <v>735</v>
      </c>
      <c r="T59" s="54" t="s">
        <v>209</v>
      </c>
      <c r="U59" s="43">
        <f t="shared" si="12"/>
        <v>92070</v>
      </c>
      <c r="V59" s="44">
        <f t="shared" si="13"/>
        <v>25780</v>
      </c>
      <c r="W59" s="44">
        <f t="shared" si="14"/>
        <v>66290</v>
      </c>
      <c r="X59" s="45">
        <f t="shared" si="15"/>
        <v>33146</v>
      </c>
      <c r="Y59" s="45">
        <f t="shared" si="16"/>
        <v>58924</v>
      </c>
      <c r="Z59" s="46">
        <f t="shared" si="17"/>
        <v>62608</v>
      </c>
      <c r="AA59" s="46">
        <f t="shared" si="18"/>
        <v>29462</v>
      </c>
      <c r="AB59" s="69" t="s">
        <v>741</v>
      </c>
      <c r="AC59" s="69" t="s">
        <v>742</v>
      </c>
      <c r="AD59" s="69" t="s">
        <v>743</v>
      </c>
      <c r="AE59" s="69" t="s">
        <v>744</v>
      </c>
      <c r="AF59" s="54" t="s">
        <v>425</v>
      </c>
      <c r="AG59" s="54" t="s">
        <v>236</v>
      </c>
      <c r="AH59" s="17" t="str">
        <f t="shared" si="9"/>
        <v>060102</v>
      </c>
      <c r="AI59" s="54" t="s">
        <v>319</v>
      </c>
      <c r="AJ59" s="54" t="s">
        <v>670</v>
      </c>
      <c r="AM59" s="64" t="s">
        <v>707</v>
      </c>
    </row>
    <row r="60" spans="1:39" s="42" customFormat="1" ht="33" customHeight="1" x14ac:dyDescent="0.2">
      <c r="A60" s="48">
        <v>21</v>
      </c>
      <c r="B60" s="28" t="s">
        <v>211</v>
      </c>
      <c r="C60" s="70" t="s">
        <v>223</v>
      </c>
      <c r="D60" s="70" t="s">
        <v>441</v>
      </c>
      <c r="E60" s="70" t="s">
        <v>435</v>
      </c>
      <c r="F60" s="20" t="str">
        <f t="shared" si="11"/>
        <v>일반직무</v>
      </c>
      <c r="G60" s="54" t="s">
        <v>665</v>
      </c>
      <c r="H60" s="21"/>
      <c r="I60" s="54" t="s">
        <v>709</v>
      </c>
      <c r="J60" s="21" t="str">
        <f>VLOOKUP(K60,[1]Sheet3!$A:$B,2,0)</f>
        <v>ABA20253001063652</v>
      </c>
      <c r="K60" s="71" t="s">
        <v>335</v>
      </c>
      <c r="L60" s="49"/>
      <c r="M60" s="54" t="s">
        <v>197</v>
      </c>
      <c r="N60" s="17">
        <f>VLOOKUP(AH60,'조정계수 2024.02.01'!A:C,3,0)</f>
        <v>0.8</v>
      </c>
      <c r="O60" s="50">
        <v>30</v>
      </c>
      <c r="P60" s="50">
        <v>1</v>
      </c>
      <c r="Q60" s="54">
        <v>31</v>
      </c>
      <c r="R60" s="51">
        <v>40</v>
      </c>
      <c r="S60" s="51" t="s">
        <v>735</v>
      </c>
      <c r="T60" s="54" t="s">
        <v>209</v>
      </c>
      <c r="U60" s="43">
        <f t="shared" si="12"/>
        <v>92070</v>
      </c>
      <c r="V60" s="44">
        <f t="shared" si="13"/>
        <v>25780</v>
      </c>
      <c r="W60" s="44">
        <f t="shared" si="14"/>
        <v>66290</v>
      </c>
      <c r="X60" s="45">
        <f t="shared" si="15"/>
        <v>33146</v>
      </c>
      <c r="Y60" s="45">
        <f t="shared" si="16"/>
        <v>58924</v>
      </c>
      <c r="Z60" s="46">
        <f t="shared" si="17"/>
        <v>62608</v>
      </c>
      <c r="AA60" s="46">
        <f t="shared" si="18"/>
        <v>29462</v>
      </c>
      <c r="AB60" s="56" t="s">
        <v>785</v>
      </c>
      <c r="AC60" s="56" t="s">
        <v>786</v>
      </c>
      <c r="AD60" s="56" t="s">
        <v>787</v>
      </c>
      <c r="AE60" s="56" t="s">
        <v>788</v>
      </c>
      <c r="AF60" s="54" t="s">
        <v>426</v>
      </c>
      <c r="AG60" s="54" t="s">
        <v>240</v>
      </c>
      <c r="AH60" s="17" t="str">
        <f t="shared" si="9"/>
        <v>060102</v>
      </c>
      <c r="AI60" s="54" t="s">
        <v>319</v>
      </c>
      <c r="AJ60" s="54" t="s">
        <v>670</v>
      </c>
      <c r="AM60" s="64" t="s">
        <v>707</v>
      </c>
    </row>
    <row r="61" spans="1:39" s="42" customFormat="1" ht="33" customHeight="1" x14ac:dyDescent="0.2">
      <c r="A61" s="48">
        <v>22</v>
      </c>
      <c r="B61" s="28" t="s">
        <v>211</v>
      </c>
      <c r="C61" s="70" t="s">
        <v>789</v>
      </c>
      <c r="D61" s="70" t="s">
        <v>458</v>
      </c>
      <c r="E61" s="70" t="s">
        <v>469</v>
      </c>
      <c r="F61" s="20" t="str">
        <f t="shared" si="11"/>
        <v>일반직무</v>
      </c>
      <c r="G61" s="54" t="s">
        <v>665</v>
      </c>
      <c r="H61" s="21"/>
      <c r="I61" s="54" t="s">
        <v>711</v>
      </c>
      <c r="J61" s="21" t="str">
        <f>VLOOKUP(K61,[1]Sheet3!$A:$B,2,0)</f>
        <v>ABA20253001063621</v>
      </c>
      <c r="K61" s="71" t="s">
        <v>109</v>
      </c>
      <c r="L61" s="49"/>
      <c r="M61" s="54" t="s">
        <v>197</v>
      </c>
      <c r="N61" s="17">
        <f>VLOOKUP(AH61,'조정계수 2024.02.01'!A:C,3,0)</f>
        <v>0.7</v>
      </c>
      <c r="O61" s="50">
        <v>19</v>
      </c>
      <c r="P61" s="50">
        <v>1</v>
      </c>
      <c r="Q61" s="54">
        <v>20</v>
      </c>
      <c r="R61" s="51">
        <v>40</v>
      </c>
      <c r="S61" s="51" t="s">
        <v>735</v>
      </c>
      <c r="T61" s="54" t="s">
        <v>209</v>
      </c>
      <c r="U61" s="43">
        <f t="shared" si="12"/>
        <v>59400</v>
      </c>
      <c r="V61" s="44">
        <f t="shared" si="13"/>
        <v>21978</v>
      </c>
      <c r="W61" s="44">
        <f t="shared" si="14"/>
        <v>37422</v>
      </c>
      <c r="X61" s="45">
        <f t="shared" si="15"/>
        <v>26136</v>
      </c>
      <c r="Y61" s="45">
        <f t="shared" si="16"/>
        <v>33264</v>
      </c>
      <c r="Z61" s="46">
        <f t="shared" si="17"/>
        <v>42768</v>
      </c>
      <c r="AA61" s="46">
        <f t="shared" si="18"/>
        <v>16632</v>
      </c>
      <c r="AB61" s="56" t="s">
        <v>790</v>
      </c>
      <c r="AC61" s="56" t="s">
        <v>791</v>
      </c>
      <c r="AD61" s="56" t="s">
        <v>792</v>
      </c>
      <c r="AE61" s="56" t="s">
        <v>793</v>
      </c>
      <c r="AF61" s="54" t="s">
        <v>425</v>
      </c>
      <c r="AG61" s="54" t="s">
        <v>234</v>
      </c>
      <c r="AH61" s="17" t="str">
        <f t="shared" si="9"/>
        <v>200101</v>
      </c>
      <c r="AI61" s="54" t="s">
        <v>381</v>
      </c>
      <c r="AJ61" s="54" t="s">
        <v>670</v>
      </c>
      <c r="AM61" s="64" t="s">
        <v>710</v>
      </c>
    </row>
    <row r="62" spans="1:39" s="42" customFormat="1" ht="33" customHeight="1" x14ac:dyDescent="0.2">
      <c r="A62" s="48">
        <v>23</v>
      </c>
      <c r="B62" s="28" t="s">
        <v>211</v>
      </c>
      <c r="C62" s="70" t="s">
        <v>223</v>
      </c>
      <c r="D62" s="70" t="s">
        <v>458</v>
      </c>
      <c r="E62" s="70" t="s">
        <v>440</v>
      </c>
      <c r="F62" s="20" t="str">
        <f t="shared" si="11"/>
        <v>일반직무</v>
      </c>
      <c r="G62" s="54" t="s">
        <v>665</v>
      </c>
      <c r="H62" s="21"/>
      <c r="I62" s="54" t="s">
        <v>713</v>
      </c>
      <c r="J62" s="21" t="str">
        <f>VLOOKUP(K62,[1]Sheet3!$A:$B,2,0)</f>
        <v>ABA20253001063610</v>
      </c>
      <c r="K62" s="71" t="s">
        <v>230</v>
      </c>
      <c r="L62" s="49"/>
      <c r="M62" s="54" t="s">
        <v>197</v>
      </c>
      <c r="N62" s="17">
        <f>VLOOKUP(AH62,'조정계수 2024.02.01'!A:C,3,0)</f>
        <v>0.9</v>
      </c>
      <c r="O62" s="50">
        <v>16</v>
      </c>
      <c r="P62" s="50">
        <v>1</v>
      </c>
      <c r="Q62" s="54">
        <v>17</v>
      </c>
      <c r="R62" s="51">
        <v>40</v>
      </c>
      <c r="S62" s="51" t="s">
        <v>735</v>
      </c>
      <c r="T62" s="54" t="s">
        <v>209</v>
      </c>
      <c r="U62" s="43">
        <f t="shared" si="12"/>
        <v>50490</v>
      </c>
      <c r="V62" s="44">
        <f t="shared" si="13"/>
        <v>9594</v>
      </c>
      <c r="W62" s="44">
        <f t="shared" si="14"/>
        <v>40896</v>
      </c>
      <c r="X62" s="45">
        <f t="shared" si="15"/>
        <v>14138</v>
      </c>
      <c r="Y62" s="45">
        <f t="shared" si="16"/>
        <v>36352</v>
      </c>
      <c r="Z62" s="46">
        <f t="shared" si="17"/>
        <v>32314</v>
      </c>
      <c r="AA62" s="46">
        <f t="shared" si="18"/>
        <v>18176</v>
      </c>
      <c r="AB62" s="56" t="s">
        <v>794</v>
      </c>
      <c r="AC62" s="56" t="s">
        <v>795</v>
      </c>
      <c r="AD62" s="56" t="s">
        <v>796</v>
      </c>
      <c r="AE62" s="56" t="s">
        <v>797</v>
      </c>
      <c r="AF62" s="54" t="s">
        <v>425</v>
      </c>
      <c r="AG62" s="54" t="s">
        <v>363</v>
      </c>
      <c r="AH62" s="17" t="str">
        <f t="shared" si="9"/>
        <v>020102</v>
      </c>
      <c r="AI62" s="54" t="s">
        <v>244</v>
      </c>
      <c r="AJ62" s="54" t="s">
        <v>670</v>
      </c>
      <c r="AM62" s="64" t="s">
        <v>712</v>
      </c>
    </row>
    <row r="63" spans="1:39" s="42" customFormat="1" ht="33" customHeight="1" x14ac:dyDescent="0.2">
      <c r="A63" s="48">
        <v>24</v>
      </c>
      <c r="B63" s="28" t="s">
        <v>211</v>
      </c>
      <c r="C63" s="70" t="s">
        <v>223</v>
      </c>
      <c r="D63" s="70" t="s">
        <v>441</v>
      </c>
      <c r="E63" s="70" t="s">
        <v>435</v>
      </c>
      <c r="F63" s="20" t="str">
        <f t="shared" si="11"/>
        <v>일반직무</v>
      </c>
      <c r="G63" s="54" t="s">
        <v>665</v>
      </c>
      <c r="H63" s="21"/>
      <c r="I63" s="54" t="s">
        <v>715</v>
      </c>
      <c r="J63" s="21" t="str">
        <f>VLOOKUP(K63,[1]Sheet3!$A:$B,2,0)</f>
        <v>ABA20253001063607</v>
      </c>
      <c r="K63" s="71" t="s">
        <v>310</v>
      </c>
      <c r="L63" s="49"/>
      <c r="M63" s="54" t="s">
        <v>197</v>
      </c>
      <c r="N63" s="17">
        <f>VLOOKUP(AH63,'조정계수 2024.02.01'!A:C,3,0)</f>
        <v>0.8</v>
      </c>
      <c r="O63" s="50">
        <v>30</v>
      </c>
      <c r="P63" s="50">
        <v>1</v>
      </c>
      <c r="Q63" s="54">
        <v>31</v>
      </c>
      <c r="R63" s="51">
        <v>40</v>
      </c>
      <c r="S63" s="51" t="s">
        <v>735</v>
      </c>
      <c r="T63" s="54" t="s">
        <v>209</v>
      </c>
      <c r="U63" s="43">
        <f t="shared" si="12"/>
        <v>92070</v>
      </c>
      <c r="V63" s="44">
        <f t="shared" si="13"/>
        <v>25780</v>
      </c>
      <c r="W63" s="44">
        <f t="shared" si="14"/>
        <v>66290</v>
      </c>
      <c r="X63" s="45">
        <f t="shared" si="15"/>
        <v>33146</v>
      </c>
      <c r="Y63" s="45">
        <f t="shared" si="16"/>
        <v>58924</v>
      </c>
      <c r="Z63" s="46">
        <f t="shared" si="17"/>
        <v>62608</v>
      </c>
      <c r="AA63" s="46">
        <f t="shared" si="18"/>
        <v>29462</v>
      </c>
      <c r="AB63" s="56" t="s">
        <v>798</v>
      </c>
      <c r="AC63" s="56" t="s">
        <v>799</v>
      </c>
      <c r="AD63" s="56" t="s">
        <v>800</v>
      </c>
      <c r="AE63" s="56" t="s">
        <v>801</v>
      </c>
      <c r="AF63" s="54" t="s">
        <v>426</v>
      </c>
      <c r="AG63" s="54" t="s">
        <v>240</v>
      </c>
      <c r="AH63" s="17" t="str">
        <f t="shared" si="9"/>
        <v>060102</v>
      </c>
      <c r="AI63" s="54" t="s">
        <v>319</v>
      </c>
      <c r="AJ63" s="54" t="s">
        <v>670</v>
      </c>
      <c r="AM63" s="64" t="s">
        <v>714</v>
      </c>
    </row>
    <row r="64" spans="1:39" s="42" customFormat="1" ht="33" customHeight="1" x14ac:dyDescent="0.3">
      <c r="A64" s="48">
        <v>25</v>
      </c>
      <c r="B64" s="28" t="s">
        <v>211</v>
      </c>
      <c r="C64" s="70" t="s">
        <v>830</v>
      </c>
      <c r="D64" s="70" t="s">
        <v>441</v>
      </c>
      <c r="E64" s="70" t="s">
        <v>435</v>
      </c>
      <c r="F64" s="20" t="str">
        <f t="shared" si="11"/>
        <v>일반직무</v>
      </c>
      <c r="G64" s="54" t="s">
        <v>665</v>
      </c>
      <c r="H64" s="21"/>
      <c r="I64" s="54" t="s">
        <v>718</v>
      </c>
      <c r="J64" s="21" t="str">
        <f>VLOOKUP(K64,[1]Sheet3!$A:$B,2,0)</f>
        <v>ABA20253001061502</v>
      </c>
      <c r="K64" s="72" t="s">
        <v>829</v>
      </c>
      <c r="L64" s="49"/>
      <c r="M64" s="54" t="s">
        <v>191</v>
      </c>
      <c r="N64" s="17">
        <v>1</v>
      </c>
      <c r="O64" s="50">
        <v>29</v>
      </c>
      <c r="P64" s="50">
        <v>1</v>
      </c>
      <c r="Q64" s="54">
        <v>30</v>
      </c>
      <c r="R64" s="51">
        <v>40</v>
      </c>
      <c r="S64" s="51" t="s">
        <v>734</v>
      </c>
      <c r="T64" s="54" t="s">
        <v>199</v>
      </c>
      <c r="U64" s="43">
        <f t="shared" si="12"/>
        <v>125400</v>
      </c>
      <c r="V64" s="44">
        <f t="shared" si="13"/>
        <v>12540</v>
      </c>
      <c r="W64" s="44">
        <f t="shared" si="14"/>
        <v>112860</v>
      </c>
      <c r="X64" s="45">
        <f t="shared" si="15"/>
        <v>25080</v>
      </c>
      <c r="Y64" s="45">
        <f t="shared" si="16"/>
        <v>100320</v>
      </c>
      <c r="Z64" s="46">
        <f t="shared" si="17"/>
        <v>75240</v>
      </c>
      <c r="AA64" s="46">
        <f t="shared" si="18"/>
        <v>50160</v>
      </c>
      <c r="AB64" s="69" t="s">
        <v>831</v>
      </c>
      <c r="AC64" s="69" t="s">
        <v>832</v>
      </c>
      <c r="AD64" s="69" t="s">
        <v>833</v>
      </c>
      <c r="AE64" s="69" t="s">
        <v>834</v>
      </c>
      <c r="AF64" s="54" t="s">
        <v>426</v>
      </c>
      <c r="AG64" s="54" t="s">
        <v>247</v>
      </c>
      <c r="AH64" s="17" t="str">
        <f t="shared" si="9"/>
        <v>060202</v>
      </c>
      <c r="AI64" s="54" t="s">
        <v>351</v>
      </c>
      <c r="AJ64" s="54" t="s">
        <v>670</v>
      </c>
      <c r="AM64" s="64" t="s">
        <v>717</v>
      </c>
    </row>
    <row r="65" spans="1:64" s="42" customFormat="1" ht="33" customHeight="1" x14ac:dyDescent="0.3">
      <c r="A65" s="48">
        <v>26</v>
      </c>
      <c r="B65" s="28" t="s">
        <v>211</v>
      </c>
      <c r="C65" s="74"/>
      <c r="D65" s="74"/>
      <c r="E65" s="74"/>
      <c r="F65" s="20" t="str">
        <f t="shared" si="11"/>
        <v>NCS과정</v>
      </c>
      <c r="G65" s="54" t="s">
        <v>665</v>
      </c>
      <c r="H65" s="21"/>
      <c r="I65" s="54" t="s">
        <v>721</v>
      </c>
      <c r="J65" s="21" t="str">
        <f>VLOOKUP(K65,[1]Sheet3!$A:$B,2,0)</f>
        <v>ABA20253001061515</v>
      </c>
      <c r="K65" s="72" t="s">
        <v>835</v>
      </c>
      <c r="L65" s="49"/>
      <c r="M65" s="54" t="s">
        <v>191</v>
      </c>
      <c r="N65" s="17">
        <v>1</v>
      </c>
      <c r="O65" s="50">
        <v>19</v>
      </c>
      <c r="P65" s="50">
        <v>1</v>
      </c>
      <c r="Q65" s="54">
        <v>20</v>
      </c>
      <c r="R65" s="51">
        <v>40</v>
      </c>
      <c r="S65" s="51" t="s">
        <v>734</v>
      </c>
      <c r="T65" s="54" t="s">
        <v>209</v>
      </c>
      <c r="U65" s="43">
        <f t="shared" si="12"/>
        <v>83600</v>
      </c>
      <c r="V65" s="44">
        <f t="shared" si="13"/>
        <v>8360</v>
      </c>
      <c r="W65" s="44">
        <f t="shared" si="14"/>
        <v>75240</v>
      </c>
      <c r="X65" s="45">
        <f t="shared" si="15"/>
        <v>16720</v>
      </c>
      <c r="Y65" s="45">
        <f t="shared" si="16"/>
        <v>66880</v>
      </c>
      <c r="Z65" s="46">
        <f t="shared" si="17"/>
        <v>50160</v>
      </c>
      <c r="AA65" s="46">
        <f t="shared" si="18"/>
        <v>33440</v>
      </c>
      <c r="AB65" s="75"/>
      <c r="AC65" s="75"/>
      <c r="AD65" s="75"/>
      <c r="AE65" s="75"/>
      <c r="AF65" s="54" t="s">
        <v>425</v>
      </c>
      <c r="AG65" s="54" t="s">
        <v>246</v>
      </c>
      <c r="AH65" s="17" t="str">
        <f t="shared" si="9"/>
        <v>050102</v>
      </c>
      <c r="AI65" s="54" t="s">
        <v>369</v>
      </c>
      <c r="AJ65" s="54" t="s">
        <v>670</v>
      </c>
      <c r="AM65" s="64" t="s">
        <v>720</v>
      </c>
    </row>
    <row r="66" spans="1:64" s="42" customFormat="1" ht="33" customHeight="1" x14ac:dyDescent="0.3">
      <c r="A66" s="48">
        <v>27</v>
      </c>
      <c r="B66" s="28" t="s">
        <v>211</v>
      </c>
      <c r="C66" s="70" t="s">
        <v>208</v>
      </c>
      <c r="D66" s="70" t="s">
        <v>201</v>
      </c>
      <c r="E66" s="70" t="s">
        <v>440</v>
      </c>
      <c r="F66" s="20" t="str">
        <f t="shared" si="11"/>
        <v>NCS과정</v>
      </c>
      <c r="G66" s="54" t="s">
        <v>665</v>
      </c>
      <c r="H66" s="21"/>
      <c r="I66" s="54" t="s">
        <v>724</v>
      </c>
      <c r="J66" s="21" t="str">
        <f>VLOOKUP(K66,[1]Sheet3!$A:$B,2,0)</f>
        <v>ABA20253001061548</v>
      </c>
      <c r="K66" s="71" t="s">
        <v>722</v>
      </c>
      <c r="L66" s="49"/>
      <c r="M66" s="54" t="s">
        <v>191</v>
      </c>
      <c r="N66" s="17">
        <v>1</v>
      </c>
      <c r="O66" s="50">
        <v>30</v>
      </c>
      <c r="P66" s="50">
        <v>1</v>
      </c>
      <c r="Q66" s="54">
        <v>31</v>
      </c>
      <c r="R66" s="51">
        <v>40</v>
      </c>
      <c r="S66" s="51" t="s">
        <v>734</v>
      </c>
      <c r="T66" s="54" t="s">
        <v>209</v>
      </c>
      <c r="U66" s="43">
        <f t="shared" si="12"/>
        <v>129580</v>
      </c>
      <c r="V66" s="44">
        <f t="shared" si="13"/>
        <v>12958</v>
      </c>
      <c r="W66" s="44">
        <f t="shared" si="14"/>
        <v>116622</v>
      </c>
      <c r="X66" s="45">
        <f t="shared" si="15"/>
        <v>25916</v>
      </c>
      <c r="Y66" s="45">
        <f t="shared" si="16"/>
        <v>103664</v>
      </c>
      <c r="Z66" s="46">
        <f t="shared" si="17"/>
        <v>77748</v>
      </c>
      <c r="AA66" s="46">
        <f t="shared" si="18"/>
        <v>51832</v>
      </c>
      <c r="AB66" s="76" t="s">
        <v>836</v>
      </c>
      <c r="AC66" s="76" t="s">
        <v>837</v>
      </c>
      <c r="AD66" s="76" t="s">
        <v>838</v>
      </c>
      <c r="AE66" s="76" t="s">
        <v>839</v>
      </c>
      <c r="AF66" s="54" t="s">
        <v>425</v>
      </c>
      <c r="AG66" s="54" t="s">
        <v>245</v>
      </c>
      <c r="AH66" s="17" t="str">
        <f t="shared" si="9"/>
        <v>040301</v>
      </c>
      <c r="AI66" s="54" t="s">
        <v>252</v>
      </c>
      <c r="AJ66" s="54" t="s">
        <v>670</v>
      </c>
      <c r="AM66" s="64" t="s">
        <v>723</v>
      </c>
    </row>
    <row r="67" spans="1:64" s="42" customFormat="1" ht="33" customHeight="1" x14ac:dyDescent="0.3">
      <c r="A67" s="48">
        <v>28</v>
      </c>
      <c r="B67" s="28" t="s">
        <v>211</v>
      </c>
      <c r="C67" s="70" t="s">
        <v>223</v>
      </c>
      <c r="D67" s="70" t="s">
        <v>437</v>
      </c>
      <c r="E67" s="70" t="s">
        <v>776</v>
      </c>
      <c r="F67" s="20" t="str">
        <f t="shared" si="11"/>
        <v>NCS과정</v>
      </c>
      <c r="G67" s="54" t="s">
        <v>665</v>
      </c>
      <c r="H67" s="21"/>
      <c r="I67" s="54" t="s">
        <v>727</v>
      </c>
      <c r="J67" s="21" t="str">
        <f>VLOOKUP(K67,[1]Sheet3!$A:$B,2,0)</f>
        <v>ABA20253001061572</v>
      </c>
      <c r="K67" s="71" t="s">
        <v>725</v>
      </c>
      <c r="L67" s="49"/>
      <c r="M67" s="54" t="s">
        <v>191</v>
      </c>
      <c r="N67" s="17">
        <v>1</v>
      </c>
      <c r="O67" s="50">
        <v>30</v>
      </c>
      <c r="P67" s="50">
        <v>1</v>
      </c>
      <c r="Q67" s="54">
        <v>31</v>
      </c>
      <c r="R67" s="51">
        <v>40</v>
      </c>
      <c r="S67" s="51" t="s">
        <v>734</v>
      </c>
      <c r="T67" s="54" t="s">
        <v>209</v>
      </c>
      <c r="U67" s="43">
        <f t="shared" si="12"/>
        <v>129580</v>
      </c>
      <c r="V67" s="44">
        <f t="shared" si="13"/>
        <v>12958</v>
      </c>
      <c r="W67" s="44">
        <f t="shared" si="14"/>
        <v>116622</v>
      </c>
      <c r="X67" s="45">
        <f t="shared" si="15"/>
        <v>25916</v>
      </c>
      <c r="Y67" s="45">
        <f t="shared" si="16"/>
        <v>103664</v>
      </c>
      <c r="Z67" s="46">
        <f t="shared" si="17"/>
        <v>77748</v>
      </c>
      <c r="AA67" s="46">
        <f t="shared" si="18"/>
        <v>51832</v>
      </c>
      <c r="AB67" s="76" t="s">
        <v>840</v>
      </c>
      <c r="AC67" s="76" t="s">
        <v>841</v>
      </c>
      <c r="AD67" s="76" t="s">
        <v>842</v>
      </c>
      <c r="AE67" s="76" t="s">
        <v>843</v>
      </c>
      <c r="AF67" s="54" t="s">
        <v>425</v>
      </c>
      <c r="AG67" s="54" t="s">
        <v>248</v>
      </c>
      <c r="AH67" s="17" t="str">
        <f t="shared" si="9"/>
        <v>200105</v>
      </c>
      <c r="AI67" s="54" t="s">
        <v>356</v>
      </c>
      <c r="AJ67" s="54" t="s">
        <v>670</v>
      </c>
      <c r="AM67" s="64" t="s">
        <v>726</v>
      </c>
    </row>
    <row r="68" spans="1:64" s="42" customFormat="1" ht="33" customHeight="1" x14ac:dyDescent="0.3">
      <c r="A68" s="48">
        <v>29</v>
      </c>
      <c r="B68" s="28" t="s">
        <v>211</v>
      </c>
      <c r="C68" s="70" t="s">
        <v>224</v>
      </c>
      <c r="D68" s="70" t="s">
        <v>449</v>
      </c>
      <c r="E68" s="70" t="s">
        <v>213</v>
      </c>
      <c r="F68" s="20" t="str">
        <f t="shared" si="11"/>
        <v>일반직무</v>
      </c>
      <c r="G68" s="54" t="s">
        <v>665</v>
      </c>
      <c r="H68" s="21"/>
      <c r="I68" s="54" t="s">
        <v>731</v>
      </c>
      <c r="J68" s="21" t="str">
        <f>VLOOKUP(K68,[1]Sheet3!$A:$B,2,0)</f>
        <v>ABA20253001063603</v>
      </c>
      <c r="K68" s="72" t="s">
        <v>844</v>
      </c>
      <c r="L68" s="49"/>
      <c r="M68" s="54" t="s">
        <v>197</v>
      </c>
      <c r="N68" s="17">
        <f>VLOOKUP(AH68,'조정계수 2024.02.01'!A:C,3,0)</f>
        <v>0.7</v>
      </c>
      <c r="O68" s="50">
        <v>32</v>
      </c>
      <c r="P68" s="50">
        <v>0</v>
      </c>
      <c r="Q68" s="54">
        <v>32</v>
      </c>
      <c r="R68" s="51">
        <v>40</v>
      </c>
      <c r="S68" s="51" t="s">
        <v>735</v>
      </c>
      <c r="T68" s="54" t="s">
        <v>209</v>
      </c>
      <c r="U68" s="43">
        <f t="shared" si="12"/>
        <v>95040</v>
      </c>
      <c r="V68" s="44">
        <f t="shared" si="13"/>
        <v>35165</v>
      </c>
      <c r="W68" s="44">
        <f t="shared" si="14"/>
        <v>59875</v>
      </c>
      <c r="X68" s="45">
        <f t="shared" si="15"/>
        <v>41818</v>
      </c>
      <c r="Y68" s="45">
        <f t="shared" si="16"/>
        <v>53222</v>
      </c>
      <c r="Z68" s="46">
        <f t="shared" si="17"/>
        <v>68429</v>
      </c>
      <c r="AA68" s="46">
        <f t="shared" si="18"/>
        <v>26611</v>
      </c>
      <c r="AB68" s="69" t="s">
        <v>845</v>
      </c>
      <c r="AC68" s="69" t="s">
        <v>846</v>
      </c>
      <c r="AD68" s="69" t="s">
        <v>847</v>
      </c>
      <c r="AE68" s="69" t="s">
        <v>848</v>
      </c>
      <c r="AF68" s="54" t="s">
        <v>426</v>
      </c>
      <c r="AG68" s="54" t="s">
        <v>257</v>
      </c>
      <c r="AH68" s="17" t="str">
        <f t="shared" ref="AH68:AH99" si="19">LEFT(AG68,6)</f>
        <v>020203</v>
      </c>
      <c r="AI68" s="54" t="s">
        <v>500</v>
      </c>
      <c r="AJ68" s="54" t="s">
        <v>670</v>
      </c>
      <c r="AM68" s="64" t="s">
        <v>730</v>
      </c>
    </row>
    <row r="69" spans="1:64" s="42" customFormat="1" ht="33" customHeight="1" x14ac:dyDescent="0.2">
      <c r="A69" s="48">
        <v>30</v>
      </c>
      <c r="B69" s="28" t="s">
        <v>211</v>
      </c>
      <c r="C69" s="55" t="s">
        <v>208</v>
      </c>
      <c r="D69" s="55" t="s">
        <v>201</v>
      </c>
      <c r="E69" s="55" t="s">
        <v>572</v>
      </c>
      <c r="F69" s="20" t="str">
        <f t="shared" si="11"/>
        <v>NCS과정</v>
      </c>
      <c r="G69" s="54" t="s">
        <v>286</v>
      </c>
      <c r="H69" s="21"/>
      <c r="I69" s="54" t="s">
        <v>565</v>
      </c>
      <c r="J69" s="21" t="s">
        <v>611</v>
      </c>
      <c r="K69" s="71" t="s">
        <v>330</v>
      </c>
      <c r="L69" s="49" t="s">
        <v>621</v>
      </c>
      <c r="M69" s="54" t="s">
        <v>191</v>
      </c>
      <c r="N69" s="17">
        <v>1</v>
      </c>
      <c r="O69" s="50">
        <v>19</v>
      </c>
      <c r="P69" s="50">
        <v>1</v>
      </c>
      <c r="Q69" s="50">
        <v>20</v>
      </c>
      <c r="R69" s="51">
        <v>40</v>
      </c>
      <c r="S69" s="51" t="s">
        <v>575</v>
      </c>
      <c r="T69" s="54" t="s">
        <v>209</v>
      </c>
      <c r="U69" s="43">
        <f t="shared" si="12"/>
        <v>83600</v>
      </c>
      <c r="V69" s="44">
        <f t="shared" si="13"/>
        <v>8360</v>
      </c>
      <c r="W69" s="44">
        <f t="shared" si="14"/>
        <v>75240</v>
      </c>
      <c r="X69" s="45">
        <f t="shared" si="15"/>
        <v>16720</v>
      </c>
      <c r="Y69" s="45">
        <f t="shared" si="16"/>
        <v>66880</v>
      </c>
      <c r="Z69" s="46">
        <f t="shared" si="17"/>
        <v>50160</v>
      </c>
      <c r="AA69" s="46">
        <f t="shared" si="18"/>
        <v>33440</v>
      </c>
      <c r="AB69" s="56" t="s">
        <v>576</v>
      </c>
      <c r="AC69" s="56" t="s">
        <v>577</v>
      </c>
      <c r="AD69" s="56" t="s">
        <v>578</v>
      </c>
      <c r="AE69" s="56" t="s">
        <v>579</v>
      </c>
      <c r="AF69" s="54" t="s">
        <v>425</v>
      </c>
      <c r="AG69" s="54" t="s">
        <v>255</v>
      </c>
      <c r="AH69" s="17" t="str">
        <f t="shared" si="19"/>
        <v>040301</v>
      </c>
      <c r="AI69" s="54" t="s">
        <v>326</v>
      </c>
      <c r="AJ69" s="54" t="s">
        <v>274</v>
      </c>
      <c r="AL69" s="52"/>
      <c r="AM69" s="53"/>
    </row>
    <row r="70" spans="1:64" s="42" customFormat="1" ht="33" customHeight="1" x14ac:dyDescent="0.2">
      <c r="A70" s="48">
        <v>31</v>
      </c>
      <c r="B70" s="28" t="s">
        <v>211</v>
      </c>
      <c r="C70" s="55" t="s">
        <v>223</v>
      </c>
      <c r="D70" s="55" t="s">
        <v>437</v>
      </c>
      <c r="E70" s="55" t="s">
        <v>184</v>
      </c>
      <c r="F70" s="20" t="str">
        <f t="shared" si="11"/>
        <v>NCS과정</v>
      </c>
      <c r="G70" s="54" t="s">
        <v>286</v>
      </c>
      <c r="H70" s="21"/>
      <c r="I70" s="54" t="s">
        <v>559</v>
      </c>
      <c r="J70" s="21" t="s">
        <v>612</v>
      </c>
      <c r="K70" s="71" t="s">
        <v>382</v>
      </c>
      <c r="L70" s="49" t="s">
        <v>622</v>
      </c>
      <c r="M70" s="54" t="s">
        <v>191</v>
      </c>
      <c r="N70" s="17">
        <v>1</v>
      </c>
      <c r="O70" s="50">
        <v>30</v>
      </c>
      <c r="P70" s="50">
        <v>1</v>
      </c>
      <c r="Q70" s="50">
        <v>31</v>
      </c>
      <c r="R70" s="51">
        <v>40</v>
      </c>
      <c r="S70" s="51" t="s">
        <v>575</v>
      </c>
      <c r="T70" s="54" t="s">
        <v>209</v>
      </c>
      <c r="U70" s="43">
        <f t="shared" si="12"/>
        <v>129580</v>
      </c>
      <c r="V70" s="44">
        <f t="shared" si="13"/>
        <v>12958</v>
      </c>
      <c r="W70" s="44">
        <f t="shared" si="14"/>
        <v>116622</v>
      </c>
      <c r="X70" s="45">
        <f t="shared" si="15"/>
        <v>25916</v>
      </c>
      <c r="Y70" s="45">
        <f t="shared" si="16"/>
        <v>103664</v>
      </c>
      <c r="Z70" s="46">
        <f t="shared" si="17"/>
        <v>77748</v>
      </c>
      <c r="AA70" s="46">
        <f t="shared" si="18"/>
        <v>51832</v>
      </c>
      <c r="AB70" s="56" t="s">
        <v>580</v>
      </c>
      <c r="AC70" s="56" t="s">
        <v>581</v>
      </c>
      <c r="AD70" s="56" t="s">
        <v>582</v>
      </c>
      <c r="AE70" s="56" t="s">
        <v>583</v>
      </c>
      <c r="AF70" s="54" t="s">
        <v>425</v>
      </c>
      <c r="AG70" s="54" t="s">
        <v>243</v>
      </c>
      <c r="AH70" s="17" t="str">
        <f t="shared" si="19"/>
        <v>100301</v>
      </c>
      <c r="AI70" s="54" t="s">
        <v>251</v>
      </c>
      <c r="AJ70" s="54" t="s">
        <v>274</v>
      </c>
      <c r="AL70" s="52"/>
      <c r="AM70" s="53"/>
    </row>
    <row r="71" spans="1:64" s="42" customFormat="1" ht="33" customHeight="1" x14ac:dyDescent="0.2">
      <c r="A71" s="48">
        <v>32</v>
      </c>
      <c r="B71" s="28" t="s">
        <v>211</v>
      </c>
      <c r="C71" s="55" t="s">
        <v>208</v>
      </c>
      <c r="D71" s="55" t="s">
        <v>201</v>
      </c>
      <c r="E71" s="55" t="s">
        <v>573</v>
      </c>
      <c r="F71" s="20" t="str">
        <f t="shared" si="11"/>
        <v>NCS과정</v>
      </c>
      <c r="G71" s="54" t="s">
        <v>286</v>
      </c>
      <c r="H71" s="21"/>
      <c r="I71" s="54" t="s">
        <v>567</v>
      </c>
      <c r="J71" s="21" t="s">
        <v>613</v>
      </c>
      <c r="K71" s="71" t="s">
        <v>387</v>
      </c>
      <c r="L71" s="49" t="s">
        <v>621</v>
      </c>
      <c r="M71" s="54" t="s">
        <v>191</v>
      </c>
      <c r="N71" s="17">
        <v>1</v>
      </c>
      <c r="O71" s="50">
        <v>19</v>
      </c>
      <c r="P71" s="50">
        <v>1</v>
      </c>
      <c r="Q71" s="50">
        <v>20</v>
      </c>
      <c r="R71" s="51">
        <v>40</v>
      </c>
      <c r="S71" s="51" t="s">
        <v>575</v>
      </c>
      <c r="T71" s="54" t="s">
        <v>209</v>
      </c>
      <c r="U71" s="43">
        <f t="shared" si="12"/>
        <v>83600</v>
      </c>
      <c r="V71" s="44">
        <f t="shared" si="13"/>
        <v>8360</v>
      </c>
      <c r="W71" s="44">
        <f t="shared" si="14"/>
        <v>75240</v>
      </c>
      <c r="X71" s="45">
        <f t="shared" si="15"/>
        <v>16720</v>
      </c>
      <c r="Y71" s="45">
        <f t="shared" si="16"/>
        <v>66880</v>
      </c>
      <c r="Z71" s="46">
        <f t="shared" si="17"/>
        <v>50160</v>
      </c>
      <c r="AA71" s="46">
        <f t="shared" si="18"/>
        <v>33440</v>
      </c>
      <c r="AB71" s="56" t="s">
        <v>584</v>
      </c>
      <c r="AC71" s="56" t="s">
        <v>585</v>
      </c>
      <c r="AD71" s="56" t="s">
        <v>586</v>
      </c>
      <c r="AE71" s="56" t="s">
        <v>587</v>
      </c>
      <c r="AF71" s="54" t="s">
        <v>425</v>
      </c>
      <c r="AG71" s="54" t="s">
        <v>255</v>
      </c>
      <c r="AH71" s="17" t="str">
        <f t="shared" si="19"/>
        <v>040301</v>
      </c>
      <c r="AI71" s="65" t="s">
        <v>733</v>
      </c>
      <c r="AJ71" s="54" t="s">
        <v>274</v>
      </c>
      <c r="AL71" s="52"/>
      <c r="AM71" s="53"/>
    </row>
    <row r="72" spans="1:64" s="42" customFormat="1" ht="33" customHeight="1" x14ac:dyDescent="0.2">
      <c r="A72" s="48">
        <v>33</v>
      </c>
      <c r="B72" s="28" t="s">
        <v>211</v>
      </c>
      <c r="C72" s="55" t="s">
        <v>223</v>
      </c>
      <c r="D72" s="55" t="s">
        <v>441</v>
      </c>
      <c r="E72" s="55" t="s">
        <v>435</v>
      </c>
      <c r="F72" s="20" t="str">
        <f t="shared" ref="F72:F103" si="20">IF(MID(I72,16,2)="J1","일반직무유사",IF(MID(I72,16,2)="R0","직무법정",IF(MID(I72,16,2)="A4","NCS과정",IF(MID(I72,16,2)="F0","외국어과정","일반직무"))))</f>
        <v>NCS과정</v>
      </c>
      <c r="G72" s="54" t="s">
        <v>286</v>
      </c>
      <c r="H72" s="21"/>
      <c r="I72" s="54" t="s">
        <v>568</v>
      </c>
      <c r="J72" s="21" t="s">
        <v>614</v>
      </c>
      <c r="K72" s="71" t="s">
        <v>339</v>
      </c>
      <c r="L72" s="49" t="s">
        <v>623</v>
      </c>
      <c r="M72" s="54" t="s">
        <v>191</v>
      </c>
      <c r="N72" s="17">
        <v>1</v>
      </c>
      <c r="O72" s="50">
        <v>19</v>
      </c>
      <c r="P72" s="50">
        <v>1</v>
      </c>
      <c r="Q72" s="50">
        <v>20</v>
      </c>
      <c r="R72" s="51">
        <v>40</v>
      </c>
      <c r="S72" s="51" t="s">
        <v>575</v>
      </c>
      <c r="T72" s="54" t="s">
        <v>209</v>
      </c>
      <c r="U72" s="43">
        <f t="shared" ref="U72:U103" si="21">IF(M72="A",6160,IF(M72="B",4180,IF(M72="C",2970,0)))*Q72</f>
        <v>83600</v>
      </c>
      <c r="V72" s="44">
        <f t="shared" ref="V72:V103" si="22">U72-W72</f>
        <v>8360</v>
      </c>
      <c r="W72" s="44">
        <f t="shared" ref="W72:W103" si="23">ROUNDDOWN(IF(M72="A",6160,IF(M72="B",4180,IF(M72="C",2970,0)))*Q72*N72*IF(F72="직무법정",0.5,IF(F72="외국어과정",0.5,0.9)),0)</f>
        <v>75240</v>
      </c>
      <c r="X72" s="45">
        <f t="shared" ref="X72:X103" si="24">U72-Y72</f>
        <v>16720</v>
      </c>
      <c r="Y72" s="45">
        <f t="shared" ref="Y72:Y103" si="25">ROUNDDOWN(IF(M72="A",6160,IF(M72="B",4180,IF(M72="C",2970,0)))*Q72*N72*IF(F72="직무법정",0.4,IF(F72="외국어과정",0.4,0.8)),0)</f>
        <v>66880</v>
      </c>
      <c r="Z72" s="46">
        <f t="shared" ref="Z72:Z103" si="26">U72-AA72</f>
        <v>50160</v>
      </c>
      <c r="AA72" s="46">
        <f t="shared" ref="AA72:AA103" si="27">ROUNDDOWN(IF(M72="A",6160,IF(M72="B",4180,IF(M72="C",2970,0)))*Q72*N72*IF(F72="직무법정",0.2,IF(F72="외국어과정",0.2,0.4)),0)</f>
        <v>33440</v>
      </c>
      <c r="AB72" s="56" t="s">
        <v>588</v>
      </c>
      <c r="AC72" s="56" t="s">
        <v>589</v>
      </c>
      <c r="AD72" s="56" t="s">
        <v>590</v>
      </c>
      <c r="AE72" s="56" t="s">
        <v>591</v>
      </c>
      <c r="AF72" s="54" t="s">
        <v>425</v>
      </c>
      <c r="AG72" s="54" t="s">
        <v>322</v>
      </c>
      <c r="AH72" s="17" t="str">
        <f t="shared" si="19"/>
        <v>070102</v>
      </c>
      <c r="AI72" s="54" t="s">
        <v>318</v>
      </c>
      <c r="AJ72" s="54" t="s">
        <v>274</v>
      </c>
      <c r="AL72" s="52"/>
      <c r="AM72" s="53"/>
    </row>
    <row r="73" spans="1:64" s="42" customFormat="1" ht="33" customHeight="1" x14ac:dyDescent="0.2">
      <c r="A73" s="48">
        <v>34</v>
      </c>
      <c r="B73" s="28" t="s">
        <v>211</v>
      </c>
      <c r="C73" s="55" t="s">
        <v>223</v>
      </c>
      <c r="D73" s="55" t="s">
        <v>441</v>
      </c>
      <c r="E73" s="55" t="s">
        <v>435</v>
      </c>
      <c r="F73" s="20" t="str">
        <f t="shared" si="20"/>
        <v>NCS과정</v>
      </c>
      <c r="G73" s="54" t="s">
        <v>286</v>
      </c>
      <c r="H73" s="21"/>
      <c r="I73" s="54" t="s">
        <v>557</v>
      </c>
      <c r="J73" s="21" t="s">
        <v>615</v>
      </c>
      <c r="K73" s="71" t="s">
        <v>377</v>
      </c>
      <c r="L73" s="49" t="s">
        <v>624</v>
      </c>
      <c r="M73" s="54" t="s">
        <v>191</v>
      </c>
      <c r="N73" s="17">
        <v>1</v>
      </c>
      <c r="O73" s="50">
        <v>30</v>
      </c>
      <c r="P73" s="50">
        <v>1</v>
      </c>
      <c r="Q73" s="50">
        <v>31</v>
      </c>
      <c r="R73" s="51">
        <v>40</v>
      </c>
      <c r="S73" s="51" t="s">
        <v>575</v>
      </c>
      <c r="T73" s="54" t="s">
        <v>209</v>
      </c>
      <c r="U73" s="43">
        <f t="shared" si="21"/>
        <v>129580</v>
      </c>
      <c r="V73" s="44">
        <f t="shared" si="22"/>
        <v>12958</v>
      </c>
      <c r="W73" s="44">
        <f t="shared" si="23"/>
        <v>116622</v>
      </c>
      <c r="X73" s="45">
        <f t="shared" si="24"/>
        <v>25916</v>
      </c>
      <c r="Y73" s="45">
        <f t="shared" si="25"/>
        <v>103664</v>
      </c>
      <c r="Z73" s="46">
        <f t="shared" si="26"/>
        <v>77748</v>
      </c>
      <c r="AA73" s="46">
        <f t="shared" si="27"/>
        <v>51832</v>
      </c>
      <c r="AB73" s="56" t="s">
        <v>592</v>
      </c>
      <c r="AC73" s="56" t="s">
        <v>593</v>
      </c>
      <c r="AD73" s="56" t="s">
        <v>594</v>
      </c>
      <c r="AE73" s="56" t="s">
        <v>595</v>
      </c>
      <c r="AF73" s="54" t="s">
        <v>425</v>
      </c>
      <c r="AG73" s="54" t="s">
        <v>331</v>
      </c>
      <c r="AH73" s="17" t="str">
        <f t="shared" si="19"/>
        <v>190309</v>
      </c>
      <c r="AI73" s="54" t="s">
        <v>319</v>
      </c>
      <c r="AJ73" s="54" t="s">
        <v>274</v>
      </c>
      <c r="AL73" s="52"/>
      <c r="AM73" s="53"/>
    </row>
    <row r="74" spans="1:64" s="42" customFormat="1" ht="33" customHeight="1" x14ac:dyDescent="0.2">
      <c r="A74" s="48">
        <v>35</v>
      </c>
      <c r="B74" s="28" t="s">
        <v>211</v>
      </c>
      <c r="C74" s="55" t="s">
        <v>223</v>
      </c>
      <c r="D74" s="55" t="s">
        <v>437</v>
      </c>
      <c r="E74" s="55" t="s">
        <v>184</v>
      </c>
      <c r="F74" s="20" t="str">
        <f t="shared" si="20"/>
        <v>NCS과정</v>
      </c>
      <c r="G74" s="54" t="s">
        <v>286</v>
      </c>
      <c r="H74" s="21"/>
      <c r="I74" s="54" t="s">
        <v>563</v>
      </c>
      <c r="J74" s="21" t="s">
        <v>616</v>
      </c>
      <c r="K74" s="71" t="s">
        <v>501</v>
      </c>
      <c r="L74" s="49" t="s">
        <v>624</v>
      </c>
      <c r="M74" s="54" t="s">
        <v>191</v>
      </c>
      <c r="N74" s="17">
        <v>1</v>
      </c>
      <c r="O74" s="50">
        <v>20</v>
      </c>
      <c r="P74" s="50">
        <v>1</v>
      </c>
      <c r="Q74" s="50">
        <v>21</v>
      </c>
      <c r="R74" s="51">
        <v>40</v>
      </c>
      <c r="S74" s="51" t="s">
        <v>575</v>
      </c>
      <c r="T74" s="54" t="s">
        <v>209</v>
      </c>
      <c r="U74" s="43">
        <f t="shared" si="21"/>
        <v>87780</v>
      </c>
      <c r="V74" s="44">
        <f t="shared" si="22"/>
        <v>8778</v>
      </c>
      <c r="W74" s="44">
        <f t="shared" si="23"/>
        <v>79002</v>
      </c>
      <c r="X74" s="45">
        <f t="shared" si="24"/>
        <v>17556</v>
      </c>
      <c r="Y74" s="45">
        <f t="shared" si="25"/>
        <v>70224</v>
      </c>
      <c r="Z74" s="46">
        <f t="shared" si="26"/>
        <v>52668</v>
      </c>
      <c r="AA74" s="46">
        <f t="shared" si="27"/>
        <v>35112</v>
      </c>
      <c r="AB74" s="56" t="s">
        <v>596</v>
      </c>
      <c r="AC74" s="56" t="s">
        <v>581</v>
      </c>
      <c r="AD74" s="56" t="s">
        <v>597</v>
      </c>
      <c r="AE74" s="56" t="s">
        <v>598</v>
      </c>
      <c r="AF74" s="54" t="s">
        <v>425</v>
      </c>
      <c r="AG74" s="54" t="s">
        <v>243</v>
      </c>
      <c r="AH74" s="17" t="str">
        <f t="shared" si="19"/>
        <v>100301</v>
      </c>
      <c r="AI74" s="54" t="s">
        <v>251</v>
      </c>
      <c r="AJ74" s="54" t="s">
        <v>274</v>
      </c>
      <c r="AL74" s="52"/>
      <c r="AM74" s="53"/>
    </row>
    <row r="75" spans="1:64" s="42" customFormat="1" ht="33" customHeight="1" x14ac:dyDescent="0.2">
      <c r="A75" s="48">
        <v>36</v>
      </c>
      <c r="B75" s="28" t="s">
        <v>211</v>
      </c>
      <c r="C75" s="55" t="s">
        <v>223</v>
      </c>
      <c r="D75" s="55" t="s">
        <v>441</v>
      </c>
      <c r="E75" s="55" t="s">
        <v>574</v>
      </c>
      <c r="F75" s="20" t="str">
        <f t="shared" si="20"/>
        <v>NCS과정</v>
      </c>
      <c r="G75" s="54" t="s">
        <v>286</v>
      </c>
      <c r="H75" s="21"/>
      <c r="I75" s="54" t="s">
        <v>561</v>
      </c>
      <c r="J75" s="21" t="s">
        <v>617</v>
      </c>
      <c r="K75" s="71" t="s">
        <v>314</v>
      </c>
      <c r="L75" s="49" t="s">
        <v>623</v>
      </c>
      <c r="M75" s="54" t="s">
        <v>191</v>
      </c>
      <c r="N75" s="17">
        <v>1</v>
      </c>
      <c r="O75" s="50">
        <v>19</v>
      </c>
      <c r="P75" s="50">
        <v>1</v>
      </c>
      <c r="Q75" s="50">
        <v>20</v>
      </c>
      <c r="R75" s="51">
        <v>40</v>
      </c>
      <c r="S75" s="51" t="s">
        <v>575</v>
      </c>
      <c r="T75" s="54" t="s">
        <v>209</v>
      </c>
      <c r="U75" s="43">
        <f t="shared" si="21"/>
        <v>83600</v>
      </c>
      <c r="V75" s="44">
        <f t="shared" si="22"/>
        <v>8360</v>
      </c>
      <c r="W75" s="44">
        <f t="shared" si="23"/>
        <v>75240</v>
      </c>
      <c r="X75" s="45">
        <f t="shared" si="24"/>
        <v>16720</v>
      </c>
      <c r="Y75" s="45">
        <f t="shared" si="25"/>
        <v>66880</v>
      </c>
      <c r="Z75" s="46">
        <f t="shared" si="26"/>
        <v>50160</v>
      </c>
      <c r="AA75" s="46">
        <f t="shared" si="27"/>
        <v>33440</v>
      </c>
      <c r="AB75" s="56" t="s">
        <v>599</v>
      </c>
      <c r="AC75" s="56" t="s">
        <v>600</v>
      </c>
      <c r="AD75" s="56" t="s">
        <v>601</v>
      </c>
      <c r="AE75" s="56" t="s">
        <v>602</v>
      </c>
      <c r="AF75" s="54" t="s">
        <v>425</v>
      </c>
      <c r="AG75" s="54" t="s">
        <v>378</v>
      </c>
      <c r="AH75" s="17" t="str">
        <f t="shared" si="19"/>
        <v>040202</v>
      </c>
      <c r="AI75" s="54" t="s">
        <v>120</v>
      </c>
      <c r="AJ75" s="54" t="s">
        <v>274</v>
      </c>
      <c r="AL75" s="52"/>
      <c r="AM75" s="53"/>
    </row>
    <row r="76" spans="1:64" s="42" customFormat="1" ht="33" customHeight="1" x14ac:dyDescent="0.2">
      <c r="A76" s="48">
        <v>37</v>
      </c>
      <c r="B76" s="28" t="s">
        <v>211</v>
      </c>
      <c r="C76" s="55" t="s">
        <v>223</v>
      </c>
      <c r="D76" s="55" t="s">
        <v>437</v>
      </c>
      <c r="E76" s="55" t="s">
        <v>184</v>
      </c>
      <c r="F76" s="20" t="str">
        <f t="shared" si="20"/>
        <v>NCS과정</v>
      </c>
      <c r="G76" s="54" t="s">
        <v>286</v>
      </c>
      <c r="H76" s="21"/>
      <c r="I76" s="54" t="s">
        <v>564</v>
      </c>
      <c r="J76" s="21" t="s">
        <v>619</v>
      </c>
      <c r="K76" s="72" t="s">
        <v>618</v>
      </c>
      <c r="L76" s="49" t="s">
        <v>621</v>
      </c>
      <c r="M76" s="54" t="s">
        <v>191</v>
      </c>
      <c r="N76" s="17">
        <v>1</v>
      </c>
      <c r="O76" s="50">
        <v>20</v>
      </c>
      <c r="P76" s="50">
        <v>1</v>
      </c>
      <c r="Q76" s="50">
        <v>21</v>
      </c>
      <c r="R76" s="51">
        <v>40</v>
      </c>
      <c r="S76" s="51" t="s">
        <v>575</v>
      </c>
      <c r="T76" s="54" t="s">
        <v>209</v>
      </c>
      <c r="U76" s="43">
        <f t="shared" si="21"/>
        <v>87780</v>
      </c>
      <c r="V76" s="44">
        <f t="shared" si="22"/>
        <v>8778</v>
      </c>
      <c r="W76" s="44">
        <f t="shared" si="23"/>
        <v>79002</v>
      </c>
      <c r="X76" s="45">
        <f t="shared" si="24"/>
        <v>17556</v>
      </c>
      <c r="Y76" s="45">
        <f t="shared" si="25"/>
        <v>70224</v>
      </c>
      <c r="Z76" s="46">
        <f t="shared" si="26"/>
        <v>52668</v>
      </c>
      <c r="AA76" s="46">
        <f t="shared" si="27"/>
        <v>35112</v>
      </c>
      <c r="AB76" s="56" t="s">
        <v>603</v>
      </c>
      <c r="AC76" s="56" t="s">
        <v>604</v>
      </c>
      <c r="AD76" s="56" t="s">
        <v>605</v>
      </c>
      <c r="AE76" s="56" t="s">
        <v>606</v>
      </c>
      <c r="AF76" s="54" t="s">
        <v>425</v>
      </c>
      <c r="AG76" s="54" t="s">
        <v>320</v>
      </c>
      <c r="AH76" s="17" t="str">
        <f t="shared" si="19"/>
        <v>080302</v>
      </c>
      <c r="AI76" s="54" t="s">
        <v>244</v>
      </c>
      <c r="AJ76" s="54" t="s">
        <v>274</v>
      </c>
      <c r="AL76" s="52"/>
      <c r="AM76" s="53"/>
    </row>
    <row r="77" spans="1:64" s="42" customFormat="1" ht="33" customHeight="1" x14ac:dyDescent="0.2">
      <c r="A77" s="48">
        <v>38</v>
      </c>
      <c r="B77" s="28" t="s">
        <v>211</v>
      </c>
      <c r="C77" s="55" t="s">
        <v>208</v>
      </c>
      <c r="D77" s="55" t="s">
        <v>201</v>
      </c>
      <c r="E77" s="55" t="s">
        <v>440</v>
      </c>
      <c r="F77" s="20" t="str">
        <f t="shared" si="20"/>
        <v>NCS과정</v>
      </c>
      <c r="G77" s="54" t="s">
        <v>286</v>
      </c>
      <c r="H77" s="21"/>
      <c r="I77" s="54" t="s">
        <v>558</v>
      </c>
      <c r="J77" s="21" t="s">
        <v>620</v>
      </c>
      <c r="K77" s="71" t="s">
        <v>374</v>
      </c>
      <c r="L77" s="49" t="s">
        <v>622</v>
      </c>
      <c r="M77" s="54" t="s">
        <v>191</v>
      </c>
      <c r="N77" s="17">
        <v>1</v>
      </c>
      <c r="O77" s="50">
        <v>19</v>
      </c>
      <c r="P77" s="50">
        <v>1</v>
      </c>
      <c r="Q77" s="50">
        <v>20</v>
      </c>
      <c r="R77" s="51">
        <v>40</v>
      </c>
      <c r="S77" s="51" t="s">
        <v>575</v>
      </c>
      <c r="T77" s="54" t="s">
        <v>209</v>
      </c>
      <c r="U77" s="43">
        <f t="shared" si="21"/>
        <v>83600</v>
      </c>
      <c r="V77" s="44">
        <f t="shared" si="22"/>
        <v>8360</v>
      </c>
      <c r="W77" s="44">
        <f t="shared" si="23"/>
        <v>75240</v>
      </c>
      <c r="X77" s="45">
        <f t="shared" si="24"/>
        <v>16720</v>
      </c>
      <c r="Y77" s="45">
        <f t="shared" si="25"/>
        <v>66880</v>
      </c>
      <c r="Z77" s="46">
        <f t="shared" si="26"/>
        <v>50160</v>
      </c>
      <c r="AA77" s="46">
        <f t="shared" si="27"/>
        <v>33440</v>
      </c>
      <c r="AB77" s="56" t="s">
        <v>607</v>
      </c>
      <c r="AC77" s="56" t="s">
        <v>608</v>
      </c>
      <c r="AD77" s="56" t="s">
        <v>609</v>
      </c>
      <c r="AE77" s="56" t="s">
        <v>610</v>
      </c>
      <c r="AF77" s="54" t="s">
        <v>425</v>
      </c>
      <c r="AG77" s="54" t="s">
        <v>255</v>
      </c>
      <c r="AH77" s="17" t="str">
        <f t="shared" si="19"/>
        <v>040301</v>
      </c>
      <c r="AI77" s="54" t="s">
        <v>252</v>
      </c>
      <c r="AJ77" s="54" t="s">
        <v>274</v>
      </c>
      <c r="AL77" s="52"/>
      <c r="AM77" s="53"/>
    </row>
    <row r="78" spans="1:64" ht="33" customHeight="1" x14ac:dyDescent="0.3">
      <c r="A78" s="48">
        <v>39</v>
      </c>
      <c r="B78" s="28" t="s">
        <v>211</v>
      </c>
      <c r="C78" s="20" t="s">
        <v>224</v>
      </c>
      <c r="D78" s="22" t="s">
        <v>449</v>
      </c>
      <c r="E78" s="6" t="s">
        <v>213</v>
      </c>
      <c r="F78" s="20" t="str">
        <f t="shared" si="20"/>
        <v>일반직무</v>
      </c>
      <c r="G78" s="8" t="s">
        <v>358</v>
      </c>
      <c r="H78" s="17"/>
      <c r="I78" s="8" t="s">
        <v>504</v>
      </c>
      <c r="J78" s="22" t="s">
        <v>136</v>
      </c>
      <c r="K78" s="47" t="s">
        <v>299</v>
      </c>
      <c r="L78" s="8" t="s">
        <v>220</v>
      </c>
      <c r="M78" s="8" t="s">
        <v>197</v>
      </c>
      <c r="N78" s="17">
        <f>VLOOKUP(AH78,'조정계수 2024.02.01'!A:C,3,0)</f>
        <v>0.7</v>
      </c>
      <c r="O78" s="16">
        <v>36</v>
      </c>
      <c r="P78" s="16">
        <v>1</v>
      </c>
      <c r="Q78" s="8">
        <v>37</v>
      </c>
      <c r="R78" s="21">
        <v>60</v>
      </c>
      <c r="S78" s="21" t="s">
        <v>199</v>
      </c>
      <c r="T78" s="8" t="s">
        <v>209</v>
      </c>
      <c r="U78" s="43">
        <f t="shared" si="21"/>
        <v>109890</v>
      </c>
      <c r="V78" s="44">
        <f t="shared" si="22"/>
        <v>40660</v>
      </c>
      <c r="W78" s="44">
        <f t="shared" si="23"/>
        <v>69230</v>
      </c>
      <c r="X78" s="45">
        <f t="shared" si="24"/>
        <v>48352</v>
      </c>
      <c r="Y78" s="45">
        <f t="shared" si="25"/>
        <v>61538</v>
      </c>
      <c r="Z78" s="46">
        <f t="shared" si="26"/>
        <v>79121</v>
      </c>
      <c r="AA78" s="46">
        <f t="shared" si="27"/>
        <v>30769</v>
      </c>
      <c r="AB78" s="26" t="s">
        <v>47</v>
      </c>
      <c r="AC78" s="26" t="s">
        <v>100</v>
      </c>
      <c r="AD78" s="26" t="s">
        <v>303</v>
      </c>
      <c r="AE78" s="26" t="s">
        <v>151</v>
      </c>
      <c r="AF78" s="8" t="s">
        <v>426</v>
      </c>
      <c r="AG78" s="8" t="s">
        <v>257</v>
      </c>
      <c r="AH78" s="17" t="str">
        <f t="shared" si="19"/>
        <v>020203</v>
      </c>
      <c r="AI78" s="8" t="s">
        <v>500</v>
      </c>
      <c r="AJ78" s="8" t="s">
        <v>361</v>
      </c>
    </row>
    <row r="79" spans="1:64" ht="33" customHeight="1" x14ac:dyDescent="0.25">
      <c r="A79" s="48">
        <v>40</v>
      </c>
      <c r="B79" s="28" t="s">
        <v>211</v>
      </c>
      <c r="C79" s="6" t="s">
        <v>223</v>
      </c>
      <c r="D79" s="6" t="s">
        <v>437</v>
      </c>
      <c r="E79" s="6" t="s">
        <v>275</v>
      </c>
      <c r="F79" s="79" t="str">
        <f t="shared" si="20"/>
        <v>직무법정</v>
      </c>
      <c r="G79" s="8" t="s">
        <v>358</v>
      </c>
      <c r="H79" s="17"/>
      <c r="I79" s="8" t="s">
        <v>506</v>
      </c>
      <c r="J79" s="22" t="s">
        <v>121</v>
      </c>
      <c r="K79" s="47" t="s">
        <v>131</v>
      </c>
      <c r="L79" s="8"/>
      <c r="M79" s="8" t="s">
        <v>197</v>
      </c>
      <c r="N79" s="17">
        <v>1</v>
      </c>
      <c r="O79" s="16">
        <v>24</v>
      </c>
      <c r="P79" s="16">
        <v>1</v>
      </c>
      <c r="Q79" s="8">
        <v>25</v>
      </c>
      <c r="R79" s="21">
        <v>60</v>
      </c>
      <c r="S79" s="21" t="s">
        <v>199</v>
      </c>
      <c r="T79" s="8" t="s">
        <v>209</v>
      </c>
      <c r="U79" s="43">
        <f t="shared" si="21"/>
        <v>74250</v>
      </c>
      <c r="V79" s="44">
        <f t="shared" si="22"/>
        <v>37125</v>
      </c>
      <c r="W79" s="44">
        <f t="shared" si="23"/>
        <v>37125</v>
      </c>
      <c r="X79" s="45">
        <f t="shared" si="24"/>
        <v>44550</v>
      </c>
      <c r="Y79" s="45">
        <f t="shared" si="25"/>
        <v>29700</v>
      </c>
      <c r="Z79" s="46">
        <f t="shared" si="26"/>
        <v>59400</v>
      </c>
      <c r="AA79" s="46">
        <f t="shared" si="27"/>
        <v>14850</v>
      </c>
      <c r="AB79" s="23" t="s">
        <v>50</v>
      </c>
      <c r="AC79" s="23" t="s">
        <v>166</v>
      </c>
      <c r="AD79" s="23" t="s">
        <v>13</v>
      </c>
      <c r="AE79" s="23" t="s">
        <v>21</v>
      </c>
      <c r="AF79" s="8" t="s">
        <v>426</v>
      </c>
      <c r="AG79" s="8" t="s">
        <v>232</v>
      </c>
      <c r="AH79" s="17" t="str">
        <f t="shared" si="19"/>
        <v>020103</v>
      </c>
      <c r="AI79" s="8" t="s">
        <v>360</v>
      </c>
      <c r="AJ79" s="8" t="s">
        <v>361</v>
      </c>
      <c r="BL79" s="19" t="s">
        <v>221</v>
      </c>
    </row>
    <row r="80" spans="1:64" ht="33" customHeight="1" x14ac:dyDescent="0.25">
      <c r="A80" s="48">
        <v>41</v>
      </c>
      <c r="B80" s="28" t="s">
        <v>211</v>
      </c>
      <c r="C80" s="6" t="s">
        <v>223</v>
      </c>
      <c r="D80" s="6" t="s">
        <v>437</v>
      </c>
      <c r="E80" s="6" t="s">
        <v>275</v>
      </c>
      <c r="F80" s="79" t="str">
        <f t="shared" si="20"/>
        <v>직무법정</v>
      </c>
      <c r="G80" s="8" t="s">
        <v>358</v>
      </c>
      <c r="H80" s="17"/>
      <c r="I80" s="8" t="s">
        <v>521</v>
      </c>
      <c r="J80" s="22" t="s">
        <v>132</v>
      </c>
      <c r="K80" s="47" t="s">
        <v>298</v>
      </c>
      <c r="L80" s="8"/>
      <c r="M80" s="8" t="s">
        <v>197</v>
      </c>
      <c r="N80" s="17">
        <v>1</v>
      </c>
      <c r="O80" s="16">
        <v>16</v>
      </c>
      <c r="P80" s="16">
        <v>1</v>
      </c>
      <c r="Q80" s="8">
        <v>17</v>
      </c>
      <c r="R80" s="21">
        <v>40</v>
      </c>
      <c r="S80" s="21" t="s">
        <v>199</v>
      </c>
      <c r="T80" s="8" t="s">
        <v>209</v>
      </c>
      <c r="U80" s="43">
        <f t="shared" si="21"/>
        <v>50490</v>
      </c>
      <c r="V80" s="44">
        <f t="shared" si="22"/>
        <v>25245</v>
      </c>
      <c r="W80" s="44">
        <f t="shared" si="23"/>
        <v>25245</v>
      </c>
      <c r="X80" s="45">
        <f t="shared" si="24"/>
        <v>30294</v>
      </c>
      <c r="Y80" s="45">
        <f t="shared" si="25"/>
        <v>20196</v>
      </c>
      <c r="Z80" s="46">
        <f t="shared" si="26"/>
        <v>40392</v>
      </c>
      <c r="AA80" s="46">
        <f t="shared" si="27"/>
        <v>10098</v>
      </c>
      <c r="AB80" s="23" t="s">
        <v>48</v>
      </c>
      <c r="AC80" s="23" t="s">
        <v>63</v>
      </c>
      <c r="AD80" s="23" t="s">
        <v>16</v>
      </c>
      <c r="AE80" s="23" t="s">
        <v>294</v>
      </c>
      <c r="AF80" s="8" t="s">
        <v>426</v>
      </c>
      <c r="AG80" s="8" t="s">
        <v>232</v>
      </c>
      <c r="AH80" s="17" t="str">
        <f t="shared" si="19"/>
        <v>020103</v>
      </c>
      <c r="AI80" s="8" t="s">
        <v>360</v>
      </c>
      <c r="AJ80" s="8" t="s">
        <v>361</v>
      </c>
      <c r="BL80" s="19" t="s">
        <v>221</v>
      </c>
    </row>
    <row r="81" spans="1:64" ht="33" customHeight="1" x14ac:dyDescent="0.25">
      <c r="A81" s="48">
        <v>42</v>
      </c>
      <c r="B81" s="28" t="s">
        <v>211</v>
      </c>
      <c r="C81" s="6" t="s">
        <v>223</v>
      </c>
      <c r="D81" s="6" t="s">
        <v>437</v>
      </c>
      <c r="E81" s="6" t="s">
        <v>275</v>
      </c>
      <c r="F81" s="79" t="str">
        <f t="shared" si="20"/>
        <v>직무법정</v>
      </c>
      <c r="G81" s="8" t="s">
        <v>358</v>
      </c>
      <c r="H81" s="17"/>
      <c r="I81" s="8" t="s">
        <v>511</v>
      </c>
      <c r="J81" s="22" t="s">
        <v>125</v>
      </c>
      <c r="K81" s="47" t="s">
        <v>383</v>
      </c>
      <c r="L81" s="8"/>
      <c r="M81" s="8" t="s">
        <v>197</v>
      </c>
      <c r="N81" s="17">
        <v>1</v>
      </c>
      <c r="O81" s="16">
        <v>16</v>
      </c>
      <c r="P81" s="16">
        <v>1</v>
      </c>
      <c r="Q81" s="8">
        <v>17</v>
      </c>
      <c r="R81" s="21">
        <v>40</v>
      </c>
      <c r="S81" s="21" t="s">
        <v>199</v>
      </c>
      <c r="T81" s="8" t="s">
        <v>209</v>
      </c>
      <c r="U81" s="43">
        <f t="shared" si="21"/>
        <v>50490</v>
      </c>
      <c r="V81" s="44">
        <f t="shared" si="22"/>
        <v>25245</v>
      </c>
      <c r="W81" s="44">
        <f t="shared" si="23"/>
        <v>25245</v>
      </c>
      <c r="X81" s="45">
        <f t="shared" si="24"/>
        <v>30294</v>
      </c>
      <c r="Y81" s="45">
        <f t="shared" si="25"/>
        <v>20196</v>
      </c>
      <c r="Z81" s="46">
        <f t="shared" si="26"/>
        <v>40392</v>
      </c>
      <c r="AA81" s="46">
        <f t="shared" si="27"/>
        <v>10098</v>
      </c>
      <c r="AB81" s="23" t="s">
        <v>301</v>
      </c>
      <c r="AC81" s="23" t="s">
        <v>18</v>
      </c>
      <c r="AD81" s="23" t="s">
        <v>39</v>
      </c>
      <c r="AE81" s="23" t="s">
        <v>74</v>
      </c>
      <c r="AF81" s="8" t="s">
        <v>426</v>
      </c>
      <c r="AG81" s="8" t="s">
        <v>232</v>
      </c>
      <c r="AH81" s="17" t="str">
        <f t="shared" si="19"/>
        <v>020103</v>
      </c>
      <c r="AI81" s="8" t="s">
        <v>360</v>
      </c>
      <c r="AJ81" s="8" t="s">
        <v>361</v>
      </c>
      <c r="BL81" s="19" t="s">
        <v>221</v>
      </c>
    </row>
    <row r="82" spans="1:64" ht="33" customHeight="1" x14ac:dyDescent="0.25">
      <c r="A82" s="48">
        <v>43</v>
      </c>
      <c r="B82" s="28" t="s">
        <v>211</v>
      </c>
      <c r="C82" s="6" t="s">
        <v>223</v>
      </c>
      <c r="D82" s="6" t="s">
        <v>441</v>
      </c>
      <c r="E82" s="6" t="s">
        <v>435</v>
      </c>
      <c r="F82" s="20" t="str">
        <f t="shared" si="20"/>
        <v>일반직무</v>
      </c>
      <c r="G82" s="8" t="s">
        <v>358</v>
      </c>
      <c r="H82" s="17"/>
      <c r="I82" s="8" t="s">
        <v>515</v>
      </c>
      <c r="J82" s="22" t="s">
        <v>126</v>
      </c>
      <c r="K82" s="47" t="s">
        <v>237</v>
      </c>
      <c r="L82" s="8" t="s">
        <v>220</v>
      </c>
      <c r="M82" s="8" t="s">
        <v>197</v>
      </c>
      <c r="N82" s="17">
        <f>VLOOKUP(AH82,'조정계수 2024.02.01'!A:C,3,0)</f>
        <v>0.8</v>
      </c>
      <c r="O82" s="16">
        <v>20</v>
      </c>
      <c r="P82" s="16">
        <v>1</v>
      </c>
      <c r="Q82" s="8">
        <v>21</v>
      </c>
      <c r="R82" s="21">
        <v>40</v>
      </c>
      <c r="S82" s="21" t="s">
        <v>199</v>
      </c>
      <c r="T82" s="8" t="s">
        <v>199</v>
      </c>
      <c r="U82" s="43">
        <f t="shared" si="21"/>
        <v>62370</v>
      </c>
      <c r="V82" s="44">
        <f t="shared" si="22"/>
        <v>17464</v>
      </c>
      <c r="W82" s="44">
        <f t="shared" si="23"/>
        <v>44906</v>
      </c>
      <c r="X82" s="45">
        <f t="shared" si="24"/>
        <v>22454</v>
      </c>
      <c r="Y82" s="45">
        <f t="shared" si="25"/>
        <v>39916</v>
      </c>
      <c r="Z82" s="46">
        <f t="shared" si="26"/>
        <v>42412</v>
      </c>
      <c r="AA82" s="46">
        <f t="shared" si="27"/>
        <v>19958</v>
      </c>
      <c r="AB82" s="23" t="s">
        <v>42</v>
      </c>
      <c r="AC82" s="23" t="s">
        <v>2</v>
      </c>
      <c r="AD82" s="23" t="s">
        <v>23</v>
      </c>
      <c r="AE82" s="23" t="s">
        <v>0</v>
      </c>
      <c r="AF82" s="8" t="s">
        <v>426</v>
      </c>
      <c r="AG82" s="8" t="s">
        <v>325</v>
      </c>
      <c r="AH82" s="17" t="str">
        <f t="shared" si="19"/>
        <v>060101</v>
      </c>
      <c r="AI82" s="8" t="s">
        <v>518</v>
      </c>
      <c r="AJ82" s="8" t="s">
        <v>361</v>
      </c>
      <c r="BL82" s="19" t="s">
        <v>221</v>
      </c>
    </row>
    <row r="83" spans="1:64" ht="33" customHeight="1" x14ac:dyDescent="0.25">
      <c r="A83" s="48">
        <v>44</v>
      </c>
      <c r="B83" s="28" t="s">
        <v>211</v>
      </c>
      <c r="C83" s="6" t="s">
        <v>208</v>
      </c>
      <c r="D83" s="6" t="s">
        <v>201</v>
      </c>
      <c r="E83" s="6" t="s">
        <v>440</v>
      </c>
      <c r="F83" s="20" t="str">
        <f t="shared" si="20"/>
        <v>NCS과정</v>
      </c>
      <c r="G83" s="8" t="s">
        <v>358</v>
      </c>
      <c r="H83" s="17"/>
      <c r="I83" s="8" t="s">
        <v>522</v>
      </c>
      <c r="J83" s="22" t="s">
        <v>138</v>
      </c>
      <c r="K83" s="47" t="s">
        <v>329</v>
      </c>
      <c r="L83" s="8" t="s">
        <v>220</v>
      </c>
      <c r="M83" s="8" t="s">
        <v>191</v>
      </c>
      <c r="N83" s="17">
        <v>1</v>
      </c>
      <c r="O83" s="16">
        <v>1</v>
      </c>
      <c r="P83" s="16">
        <v>25</v>
      </c>
      <c r="Q83" s="8">
        <v>25</v>
      </c>
      <c r="R83" s="21">
        <v>40</v>
      </c>
      <c r="S83" s="21" t="s">
        <v>199</v>
      </c>
      <c r="T83" s="8" t="s">
        <v>209</v>
      </c>
      <c r="U83" s="43">
        <f t="shared" si="21"/>
        <v>104500</v>
      </c>
      <c r="V83" s="44">
        <f t="shared" si="22"/>
        <v>10450</v>
      </c>
      <c r="W83" s="44">
        <f t="shared" si="23"/>
        <v>94050</v>
      </c>
      <c r="X83" s="45">
        <f t="shared" si="24"/>
        <v>20900</v>
      </c>
      <c r="Y83" s="45">
        <f t="shared" si="25"/>
        <v>83600</v>
      </c>
      <c r="Z83" s="46">
        <f t="shared" si="26"/>
        <v>62700</v>
      </c>
      <c r="AA83" s="46">
        <f t="shared" si="27"/>
        <v>41800</v>
      </c>
      <c r="AB83" s="23" t="s">
        <v>58</v>
      </c>
      <c r="AC83" s="23" t="s">
        <v>153</v>
      </c>
      <c r="AD83" s="23" t="s">
        <v>41</v>
      </c>
      <c r="AE83" s="23" t="s">
        <v>5</v>
      </c>
      <c r="AF83" s="8" t="s">
        <v>425</v>
      </c>
      <c r="AG83" s="8" t="s">
        <v>245</v>
      </c>
      <c r="AH83" s="17" t="str">
        <f t="shared" si="19"/>
        <v>040301</v>
      </c>
      <c r="AI83" s="8" t="s">
        <v>252</v>
      </c>
      <c r="AJ83" s="8" t="s">
        <v>361</v>
      </c>
      <c r="BL83" s="19" t="s">
        <v>221</v>
      </c>
    </row>
    <row r="84" spans="1:64" ht="33" customHeight="1" x14ac:dyDescent="0.25">
      <c r="A84" s="48">
        <v>45</v>
      </c>
      <c r="B84" s="28" t="s">
        <v>211</v>
      </c>
      <c r="C84" s="6" t="s">
        <v>208</v>
      </c>
      <c r="D84" s="6" t="s">
        <v>418</v>
      </c>
      <c r="E84" s="6" t="s">
        <v>202</v>
      </c>
      <c r="F84" s="20" t="str">
        <f t="shared" si="20"/>
        <v>일반직무</v>
      </c>
      <c r="G84" s="8" t="s">
        <v>358</v>
      </c>
      <c r="H84" s="17"/>
      <c r="I84" s="8" t="s">
        <v>516</v>
      </c>
      <c r="J84" s="22" t="s">
        <v>129</v>
      </c>
      <c r="K84" s="47" t="s">
        <v>295</v>
      </c>
      <c r="L84" s="8" t="s">
        <v>220</v>
      </c>
      <c r="M84" s="8" t="s">
        <v>191</v>
      </c>
      <c r="N84" s="17">
        <v>1</v>
      </c>
      <c r="O84" s="16">
        <v>30</v>
      </c>
      <c r="P84" s="16">
        <v>1</v>
      </c>
      <c r="Q84" s="8">
        <v>31</v>
      </c>
      <c r="R84" s="21">
        <v>40</v>
      </c>
      <c r="S84" s="21" t="s">
        <v>199</v>
      </c>
      <c r="T84" s="8" t="s">
        <v>209</v>
      </c>
      <c r="U84" s="43">
        <f t="shared" si="21"/>
        <v>129580</v>
      </c>
      <c r="V84" s="44">
        <f t="shared" si="22"/>
        <v>12958</v>
      </c>
      <c r="W84" s="44">
        <f t="shared" si="23"/>
        <v>116622</v>
      </c>
      <c r="X84" s="45">
        <f t="shared" si="24"/>
        <v>25916</v>
      </c>
      <c r="Y84" s="45">
        <f t="shared" si="25"/>
        <v>103664</v>
      </c>
      <c r="Z84" s="46">
        <f t="shared" si="26"/>
        <v>77748</v>
      </c>
      <c r="AA84" s="46">
        <f t="shared" si="27"/>
        <v>51832</v>
      </c>
      <c r="AB84" s="23" t="s">
        <v>14</v>
      </c>
      <c r="AC84" s="23" t="s">
        <v>51</v>
      </c>
      <c r="AD84" s="23" t="s">
        <v>46</v>
      </c>
      <c r="AE84" s="23" t="s">
        <v>290</v>
      </c>
      <c r="AF84" s="8" t="s">
        <v>426</v>
      </c>
      <c r="AG84" s="8" t="s">
        <v>316</v>
      </c>
      <c r="AH84" s="17" t="str">
        <f t="shared" si="19"/>
        <v>200110</v>
      </c>
      <c r="AI84" s="8" t="s">
        <v>333</v>
      </c>
      <c r="AJ84" s="8" t="s">
        <v>361</v>
      </c>
      <c r="BL84" s="19" t="s">
        <v>221</v>
      </c>
    </row>
    <row r="85" spans="1:64" ht="33" customHeight="1" x14ac:dyDescent="0.25">
      <c r="A85" s="48">
        <v>46</v>
      </c>
      <c r="B85" s="28" t="s">
        <v>211</v>
      </c>
      <c r="C85" s="6" t="s">
        <v>208</v>
      </c>
      <c r="D85" s="6" t="s">
        <v>201</v>
      </c>
      <c r="E85" s="6" t="s">
        <v>440</v>
      </c>
      <c r="F85" s="20" t="str">
        <f t="shared" si="20"/>
        <v>일반직무</v>
      </c>
      <c r="G85" s="8" t="s">
        <v>358</v>
      </c>
      <c r="H85" s="17"/>
      <c r="I85" s="8" t="s">
        <v>498</v>
      </c>
      <c r="J85" s="22" t="s">
        <v>133</v>
      </c>
      <c r="K85" s="47" t="s">
        <v>315</v>
      </c>
      <c r="L85" s="8" t="s">
        <v>220</v>
      </c>
      <c r="M85" s="8" t="s">
        <v>191</v>
      </c>
      <c r="N85" s="17">
        <v>1</v>
      </c>
      <c r="O85" s="16">
        <v>29</v>
      </c>
      <c r="P85" s="16">
        <v>1</v>
      </c>
      <c r="Q85" s="8">
        <v>30</v>
      </c>
      <c r="R85" s="21">
        <v>40</v>
      </c>
      <c r="S85" s="21" t="s">
        <v>199</v>
      </c>
      <c r="T85" s="8" t="s">
        <v>209</v>
      </c>
      <c r="U85" s="43">
        <f t="shared" si="21"/>
        <v>125400</v>
      </c>
      <c r="V85" s="44">
        <f t="shared" si="22"/>
        <v>12540</v>
      </c>
      <c r="W85" s="44">
        <f t="shared" si="23"/>
        <v>112860</v>
      </c>
      <c r="X85" s="45">
        <f t="shared" si="24"/>
        <v>25080</v>
      </c>
      <c r="Y85" s="45">
        <f t="shared" si="25"/>
        <v>100320</v>
      </c>
      <c r="Z85" s="46">
        <f t="shared" si="26"/>
        <v>75240</v>
      </c>
      <c r="AA85" s="46">
        <f t="shared" si="27"/>
        <v>50160</v>
      </c>
      <c r="AB85" s="23" t="s">
        <v>25</v>
      </c>
      <c r="AC85" s="23" t="s">
        <v>55</v>
      </c>
      <c r="AD85" s="23" t="s">
        <v>302</v>
      </c>
      <c r="AE85" s="23" t="s">
        <v>297</v>
      </c>
      <c r="AF85" s="8" t="s">
        <v>426</v>
      </c>
      <c r="AG85" s="8" t="s">
        <v>245</v>
      </c>
      <c r="AH85" s="17" t="str">
        <f t="shared" si="19"/>
        <v>040301</v>
      </c>
      <c r="AI85" s="8" t="s">
        <v>326</v>
      </c>
      <c r="AJ85" s="8" t="s">
        <v>361</v>
      </c>
      <c r="BL85" s="19" t="s">
        <v>221</v>
      </c>
    </row>
    <row r="86" spans="1:64" ht="33" customHeight="1" x14ac:dyDescent="0.25">
      <c r="A86" s="48">
        <v>47</v>
      </c>
      <c r="B86" s="28" t="s">
        <v>211</v>
      </c>
      <c r="C86" s="5" t="s">
        <v>223</v>
      </c>
      <c r="D86" s="5" t="s">
        <v>201</v>
      </c>
      <c r="E86" s="5" t="s">
        <v>440</v>
      </c>
      <c r="F86" s="20" t="str">
        <f t="shared" si="20"/>
        <v>NCS과정</v>
      </c>
      <c r="G86" s="8" t="s">
        <v>364</v>
      </c>
      <c r="H86" s="17"/>
      <c r="I86" s="8" t="s">
        <v>499</v>
      </c>
      <c r="J86" s="24" t="s">
        <v>123</v>
      </c>
      <c r="K86" s="47" t="s">
        <v>239</v>
      </c>
      <c r="L86" s="8" t="s">
        <v>220</v>
      </c>
      <c r="M86" s="8" t="s">
        <v>191</v>
      </c>
      <c r="N86" s="17">
        <v>1</v>
      </c>
      <c r="O86" s="16">
        <v>30</v>
      </c>
      <c r="P86" s="16">
        <v>1</v>
      </c>
      <c r="Q86" s="8">
        <v>31</v>
      </c>
      <c r="R86" s="8">
        <v>40</v>
      </c>
      <c r="S86" s="21" t="s">
        <v>199</v>
      </c>
      <c r="T86" s="8" t="s">
        <v>209</v>
      </c>
      <c r="U86" s="43">
        <f t="shared" si="21"/>
        <v>129580</v>
      </c>
      <c r="V86" s="44">
        <f t="shared" si="22"/>
        <v>12958</v>
      </c>
      <c r="W86" s="44">
        <f t="shared" si="23"/>
        <v>116622</v>
      </c>
      <c r="X86" s="45">
        <f t="shared" si="24"/>
        <v>25916</v>
      </c>
      <c r="Y86" s="45">
        <f t="shared" si="25"/>
        <v>103664</v>
      </c>
      <c r="Z86" s="46">
        <f t="shared" si="26"/>
        <v>77748</v>
      </c>
      <c r="AA86" s="46">
        <f t="shared" si="27"/>
        <v>51832</v>
      </c>
      <c r="AB86" s="25" t="s">
        <v>118</v>
      </c>
      <c r="AC86" s="25" t="s">
        <v>101</v>
      </c>
      <c r="AD86" s="25" t="s">
        <v>11</v>
      </c>
      <c r="AE86" s="25" t="s">
        <v>149</v>
      </c>
      <c r="AF86" s="8" t="s">
        <v>425</v>
      </c>
      <c r="AG86" s="8" t="s">
        <v>245</v>
      </c>
      <c r="AH86" s="17" t="str">
        <f t="shared" si="19"/>
        <v>040301</v>
      </c>
      <c r="AI86" s="8" t="s">
        <v>252</v>
      </c>
      <c r="AJ86" s="8" t="s">
        <v>366</v>
      </c>
      <c r="BL86" s="19" t="s">
        <v>221</v>
      </c>
    </row>
    <row r="87" spans="1:64" ht="33" customHeight="1" x14ac:dyDescent="0.25">
      <c r="A87" s="48">
        <v>48</v>
      </c>
      <c r="B87" s="28" t="s">
        <v>211</v>
      </c>
      <c r="C87" s="5" t="s">
        <v>223</v>
      </c>
      <c r="D87" s="5" t="s">
        <v>201</v>
      </c>
      <c r="E87" s="5" t="s">
        <v>440</v>
      </c>
      <c r="F87" s="20" t="str">
        <f t="shared" si="20"/>
        <v>NCS과정</v>
      </c>
      <c r="G87" s="8" t="s">
        <v>364</v>
      </c>
      <c r="H87" s="17"/>
      <c r="I87" s="8" t="s">
        <v>503</v>
      </c>
      <c r="J87" s="24" t="s">
        <v>135</v>
      </c>
      <c r="K87" s="47" t="s">
        <v>323</v>
      </c>
      <c r="L87" s="8" t="s">
        <v>220</v>
      </c>
      <c r="M87" s="8" t="s">
        <v>191</v>
      </c>
      <c r="N87" s="17">
        <v>1</v>
      </c>
      <c r="O87" s="16">
        <v>30</v>
      </c>
      <c r="P87" s="16">
        <v>1</v>
      </c>
      <c r="Q87" s="8">
        <v>31</v>
      </c>
      <c r="R87" s="8">
        <v>40</v>
      </c>
      <c r="S87" s="21" t="s">
        <v>199</v>
      </c>
      <c r="T87" s="8" t="s">
        <v>209</v>
      </c>
      <c r="U87" s="43">
        <f t="shared" si="21"/>
        <v>129580</v>
      </c>
      <c r="V87" s="44">
        <f t="shared" si="22"/>
        <v>12958</v>
      </c>
      <c r="W87" s="44">
        <f t="shared" si="23"/>
        <v>116622</v>
      </c>
      <c r="X87" s="45">
        <f t="shared" si="24"/>
        <v>25916</v>
      </c>
      <c r="Y87" s="45">
        <f t="shared" si="25"/>
        <v>103664</v>
      </c>
      <c r="Z87" s="46">
        <f t="shared" si="26"/>
        <v>77748</v>
      </c>
      <c r="AA87" s="46">
        <f t="shared" si="27"/>
        <v>51832</v>
      </c>
      <c r="AB87" s="25" t="s">
        <v>4</v>
      </c>
      <c r="AC87" s="25" t="s">
        <v>29</v>
      </c>
      <c r="AD87" s="25" t="s">
        <v>117</v>
      </c>
      <c r="AE87" s="25" t="s">
        <v>391</v>
      </c>
      <c r="AF87" s="8" t="s">
        <v>425</v>
      </c>
      <c r="AG87" s="8" t="s">
        <v>245</v>
      </c>
      <c r="AH87" s="17" t="str">
        <f t="shared" si="19"/>
        <v>040301</v>
      </c>
      <c r="AI87" s="8" t="s">
        <v>252</v>
      </c>
      <c r="AJ87" s="8" t="s">
        <v>366</v>
      </c>
      <c r="BL87" s="19" t="s">
        <v>221</v>
      </c>
    </row>
    <row r="88" spans="1:64" ht="33" customHeight="1" x14ac:dyDescent="0.25">
      <c r="A88" s="48">
        <v>49</v>
      </c>
      <c r="B88" s="28" t="s">
        <v>211</v>
      </c>
      <c r="C88" s="6" t="s">
        <v>223</v>
      </c>
      <c r="D88" s="5" t="s">
        <v>472</v>
      </c>
      <c r="E88" s="5" t="s">
        <v>442</v>
      </c>
      <c r="F88" s="79" t="str">
        <f t="shared" si="20"/>
        <v>직무법정</v>
      </c>
      <c r="G88" s="8" t="s">
        <v>372</v>
      </c>
      <c r="H88" s="17"/>
      <c r="I88" s="8" t="s">
        <v>508</v>
      </c>
      <c r="J88" s="24" t="s">
        <v>165</v>
      </c>
      <c r="K88" s="47" t="s">
        <v>510</v>
      </c>
      <c r="L88" s="8"/>
      <c r="M88" s="8" t="s">
        <v>197</v>
      </c>
      <c r="N88" s="17">
        <v>1</v>
      </c>
      <c r="O88" s="16">
        <v>6</v>
      </c>
      <c r="P88" s="16">
        <v>0</v>
      </c>
      <c r="Q88" s="8">
        <v>6</v>
      </c>
      <c r="R88" s="8">
        <v>40</v>
      </c>
      <c r="S88" s="8" t="s">
        <v>209</v>
      </c>
      <c r="T88" s="8" t="s">
        <v>209</v>
      </c>
      <c r="U88" s="43">
        <f t="shared" si="21"/>
        <v>17820</v>
      </c>
      <c r="V88" s="44">
        <f t="shared" si="22"/>
        <v>8910</v>
      </c>
      <c r="W88" s="44">
        <f t="shared" si="23"/>
        <v>8910</v>
      </c>
      <c r="X88" s="45">
        <f t="shared" si="24"/>
        <v>10692</v>
      </c>
      <c r="Y88" s="45">
        <f t="shared" si="25"/>
        <v>7128</v>
      </c>
      <c r="Z88" s="46">
        <f t="shared" si="26"/>
        <v>14256</v>
      </c>
      <c r="AA88" s="46">
        <f t="shared" si="27"/>
        <v>3564</v>
      </c>
      <c r="AB88" s="26" t="s">
        <v>57</v>
      </c>
      <c r="AC88" s="25" t="s">
        <v>262</v>
      </c>
      <c r="AD88" s="25" t="s">
        <v>60</v>
      </c>
      <c r="AE88" s="26" t="s">
        <v>61</v>
      </c>
      <c r="AF88" s="8" t="s">
        <v>426</v>
      </c>
      <c r="AG88" s="8" t="s">
        <v>370</v>
      </c>
      <c r="AH88" s="17" t="str">
        <f t="shared" si="19"/>
        <v>110101</v>
      </c>
      <c r="AI88" s="8" t="s">
        <v>347</v>
      </c>
      <c r="AJ88" s="8" t="s">
        <v>371</v>
      </c>
    </row>
    <row r="89" spans="1:64" ht="33" customHeight="1" x14ac:dyDescent="0.25">
      <c r="A89" s="48">
        <v>50</v>
      </c>
      <c r="B89" s="28" t="s">
        <v>211</v>
      </c>
      <c r="C89" s="6" t="s">
        <v>223</v>
      </c>
      <c r="D89" s="5" t="s">
        <v>472</v>
      </c>
      <c r="E89" s="5" t="s">
        <v>442</v>
      </c>
      <c r="F89" s="79" t="str">
        <f t="shared" si="20"/>
        <v>직무법정</v>
      </c>
      <c r="G89" s="8" t="s">
        <v>372</v>
      </c>
      <c r="H89" s="17"/>
      <c r="I89" s="8" t="s">
        <v>513</v>
      </c>
      <c r="J89" s="24" t="s">
        <v>164</v>
      </c>
      <c r="K89" s="47" t="s">
        <v>512</v>
      </c>
      <c r="L89" s="8"/>
      <c r="M89" s="8" t="s">
        <v>197</v>
      </c>
      <c r="N89" s="17">
        <v>1</v>
      </c>
      <c r="O89" s="16">
        <v>4</v>
      </c>
      <c r="P89" s="16">
        <v>0</v>
      </c>
      <c r="Q89" s="8">
        <v>4</v>
      </c>
      <c r="R89" s="8">
        <v>40</v>
      </c>
      <c r="S89" s="8" t="s">
        <v>209</v>
      </c>
      <c r="T89" s="8" t="s">
        <v>209</v>
      </c>
      <c r="U89" s="43">
        <f t="shared" si="21"/>
        <v>11880</v>
      </c>
      <c r="V89" s="44">
        <f t="shared" si="22"/>
        <v>5940</v>
      </c>
      <c r="W89" s="44">
        <f t="shared" si="23"/>
        <v>5940</v>
      </c>
      <c r="X89" s="45">
        <f t="shared" si="24"/>
        <v>7128</v>
      </c>
      <c r="Y89" s="45">
        <f t="shared" si="25"/>
        <v>4752</v>
      </c>
      <c r="Z89" s="46">
        <f t="shared" si="26"/>
        <v>9504</v>
      </c>
      <c r="AA89" s="46">
        <f t="shared" si="27"/>
        <v>2376</v>
      </c>
      <c r="AB89" s="26" t="s">
        <v>57</v>
      </c>
      <c r="AC89" s="25" t="s">
        <v>263</v>
      </c>
      <c r="AD89" s="25" t="s">
        <v>64</v>
      </c>
      <c r="AE89" s="26" t="s">
        <v>73</v>
      </c>
      <c r="AF89" s="8" t="s">
        <v>426</v>
      </c>
      <c r="AG89" s="8" t="s">
        <v>370</v>
      </c>
      <c r="AH89" s="17" t="str">
        <f t="shared" si="19"/>
        <v>110101</v>
      </c>
      <c r="AI89" s="8" t="s">
        <v>347</v>
      </c>
      <c r="AJ89" s="8" t="s">
        <v>371</v>
      </c>
    </row>
    <row r="90" spans="1:64" ht="33" customHeight="1" x14ac:dyDescent="0.3">
      <c r="A90" s="48">
        <v>51</v>
      </c>
      <c r="B90" s="28" t="s">
        <v>211</v>
      </c>
      <c r="C90" s="6" t="s">
        <v>223</v>
      </c>
      <c r="D90" s="6" t="s">
        <v>422</v>
      </c>
      <c r="E90" s="6" t="s">
        <v>208</v>
      </c>
      <c r="F90" s="20" t="str">
        <f t="shared" si="20"/>
        <v>일반직무</v>
      </c>
      <c r="G90" s="8" t="s">
        <v>372</v>
      </c>
      <c r="H90" s="17"/>
      <c r="I90" s="8" t="s">
        <v>520</v>
      </c>
      <c r="J90" s="24" t="s">
        <v>161</v>
      </c>
      <c r="K90" s="47" t="s">
        <v>514</v>
      </c>
      <c r="L90" s="8" t="s">
        <v>220</v>
      </c>
      <c r="M90" s="8" t="s">
        <v>191</v>
      </c>
      <c r="N90" s="17">
        <v>1</v>
      </c>
      <c r="O90" s="16">
        <v>19</v>
      </c>
      <c r="P90" s="16">
        <v>1</v>
      </c>
      <c r="Q90" s="8">
        <v>20</v>
      </c>
      <c r="R90" s="8">
        <v>40</v>
      </c>
      <c r="S90" s="21" t="s">
        <v>199</v>
      </c>
      <c r="T90" s="8" t="s">
        <v>209</v>
      </c>
      <c r="U90" s="43">
        <f t="shared" si="21"/>
        <v>83600</v>
      </c>
      <c r="V90" s="44">
        <f t="shared" si="22"/>
        <v>8360</v>
      </c>
      <c r="W90" s="44">
        <f t="shared" si="23"/>
        <v>75240</v>
      </c>
      <c r="X90" s="45">
        <f t="shared" si="24"/>
        <v>16720</v>
      </c>
      <c r="Y90" s="45">
        <f t="shared" si="25"/>
        <v>66880</v>
      </c>
      <c r="Z90" s="46">
        <f t="shared" si="26"/>
        <v>50160</v>
      </c>
      <c r="AA90" s="46">
        <f t="shared" si="27"/>
        <v>33440</v>
      </c>
      <c r="AB90" s="26" t="s">
        <v>71</v>
      </c>
      <c r="AC90" s="26" t="s">
        <v>128</v>
      </c>
      <c r="AD90" s="26" t="s">
        <v>98</v>
      </c>
      <c r="AE90" s="26" t="s">
        <v>43</v>
      </c>
      <c r="AF90" s="8" t="s">
        <v>426</v>
      </c>
      <c r="AG90" s="8" t="s">
        <v>246</v>
      </c>
      <c r="AH90" s="17" t="str">
        <f t="shared" si="19"/>
        <v>050102</v>
      </c>
      <c r="AI90" s="8" t="s">
        <v>369</v>
      </c>
      <c r="AJ90" s="8" t="s">
        <v>371</v>
      </c>
      <c r="BL90" s="19" t="s">
        <v>221</v>
      </c>
    </row>
    <row r="91" spans="1:64" ht="33" customHeight="1" x14ac:dyDescent="0.25">
      <c r="A91" s="48">
        <v>52</v>
      </c>
      <c r="B91" s="28" t="s">
        <v>211</v>
      </c>
      <c r="C91" s="6" t="s">
        <v>223</v>
      </c>
      <c r="D91" s="5" t="s">
        <v>472</v>
      </c>
      <c r="E91" s="5" t="s">
        <v>442</v>
      </c>
      <c r="F91" s="79" t="str">
        <f t="shared" si="20"/>
        <v>직무법정</v>
      </c>
      <c r="G91" s="8" t="s">
        <v>372</v>
      </c>
      <c r="H91" s="17"/>
      <c r="I91" s="8" t="s">
        <v>544</v>
      </c>
      <c r="J91" s="24" t="s">
        <v>159</v>
      </c>
      <c r="K91" s="47" t="s">
        <v>519</v>
      </c>
      <c r="L91" s="8"/>
      <c r="M91" s="8" t="s">
        <v>197</v>
      </c>
      <c r="N91" s="17">
        <v>1</v>
      </c>
      <c r="O91" s="16">
        <v>6</v>
      </c>
      <c r="P91" s="16">
        <v>0</v>
      </c>
      <c r="Q91" s="8">
        <v>6</v>
      </c>
      <c r="R91" s="8">
        <v>40</v>
      </c>
      <c r="S91" s="8" t="s">
        <v>209</v>
      </c>
      <c r="T91" s="8" t="s">
        <v>209</v>
      </c>
      <c r="U91" s="43">
        <f t="shared" si="21"/>
        <v>17820</v>
      </c>
      <c r="V91" s="44">
        <f t="shared" si="22"/>
        <v>8910</v>
      </c>
      <c r="W91" s="44">
        <f t="shared" si="23"/>
        <v>8910</v>
      </c>
      <c r="X91" s="45">
        <f t="shared" si="24"/>
        <v>10692</v>
      </c>
      <c r="Y91" s="45">
        <f t="shared" si="25"/>
        <v>7128</v>
      </c>
      <c r="Z91" s="46">
        <f t="shared" si="26"/>
        <v>14256</v>
      </c>
      <c r="AA91" s="46">
        <f t="shared" si="27"/>
        <v>3564</v>
      </c>
      <c r="AB91" s="26" t="s">
        <v>57</v>
      </c>
      <c r="AC91" s="25" t="s">
        <v>262</v>
      </c>
      <c r="AD91" s="25" t="s">
        <v>60</v>
      </c>
      <c r="AE91" s="26" t="s">
        <v>99</v>
      </c>
      <c r="AF91" s="8" t="s">
        <v>426</v>
      </c>
      <c r="AG91" s="8" t="s">
        <v>370</v>
      </c>
      <c r="AH91" s="17" t="str">
        <f t="shared" si="19"/>
        <v>110101</v>
      </c>
      <c r="AI91" s="8" t="s">
        <v>347</v>
      </c>
      <c r="AJ91" s="8" t="s">
        <v>371</v>
      </c>
    </row>
    <row r="92" spans="1:64" ht="33" customHeight="1" x14ac:dyDescent="0.25">
      <c r="A92" s="48">
        <v>53</v>
      </c>
      <c r="B92" s="28" t="s">
        <v>211</v>
      </c>
      <c r="C92" s="6" t="s">
        <v>223</v>
      </c>
      <c r="D92" s="5" t="s">
        <v>472</v>
      </c>
      <c r="E92" s="5" t="s">
        <v>442</v>
      </c>
      <c r="F92" s="79" t="str">
        <f t="shared" si="20"/>
        <v>직무법정</v>
      </c>
      <c r="G92" s="8" t="s">
        <v>372</v>
      </c>
      <c r="H92" s="17"/>
      <c r="I92" s="8" t="s">
        <v>555</v>
      </c>
      <c r="J92" s="24" t="s">
        <v>160</v>
      </c>
      <c r="K92" s="47" t="s">
        <v>538</v>
      </c>
      <c r="L92" s="8"/>
      <c r="M92" s="8" t="s">
        <v>197</v>
      </c>
      <c r="N92" s="17">
        <v>1</v>
      </c>
      <c r="O92" s="16">
        <v>4</v>
      </c>
      <c r="P92" s="16">
        <v>0</v>
      </c>
      <c r="Q92" s="8">
        <v>4</v>
      </c>
      <c r="R92" s="8">
        <v>40</v>
      </c>
      <c r="S92" s="8" t="s">
        <v>209</v>
      </c>
      <c r="T92" s="8" t="s">
        <v>209</v>
      </c>
      <c r="U92" s="43">
        <f t="shared" si="21"/>
        <v>11880</v>
      </c>
      <c r="V92" s="44">
        <f t="shared" si="22"/>
        <v>5940</v>
      </c>
      <c r="W92" s="44">
        <f t="shared" si="23"/>
        <v>5940</v>
      </c>
      <c r="X92" s="45">
        <f t="shared" si="24"/>
        <v>7128</v>
      </c>
      <c r="Y92" s="45">
        <f t="shared" si="25"/>
        <v>4752</v>
      </c>
      <c r="Z92" s="46">
        <f t="shared" si="26"/>
        <v>9504</v>
      </c>
      <c r="AA92" s="46">
        <f t="shared" si="27"/>
        <v>2376</v>
      </c>
      <c r="AB92" s="26" t="s">
        <v>57</v>
      </c>
      <c r="AC92" s="25" t="s">
        <v>263</v>
      </c>
      <c r="AD92" s="25" t="s">
        <v>64</v>
      </c>
      <c r="AE92" s="26" t="s">
        <v>8</v>
      </c>
      <c r="AF92" s="8" t="s">
        <v>426</v>
      </c>
      <c r="AG92" s="8" t="s">
        <v>370</v>
      </c>
      <c r="AH92" s="17" t="str">
        <f t="shared" si="19"/>
        <v>110101</v>
      </c>
      <c r="AI92" s="8" t="s">
        <v>347</v>
      </c>
      <c r="AJ92" s="8" t="s">
        <v>371</v>
      </c>
    </row>
    <row r="93" spans="1:64" ht="33" customHeight="1" x14ac:dyDescent="0.25">
      <c r="A93" s="48">
        <v>54</v>
      </c>
      <c r="B93" s="28" t="s">
        <v>211</v>
      </c>
      <c r="C93" s="6" t="s">
        <v>223</v>
      </c>
      <c r="D93" s="5" t="s">
        <v>472</v>
      </c>
      <c r="E93" s="5" t="s">
        <v>442</v>
      </c>
      <c r="F93" s="79" t="str">
        <f t="shared" si="20"/>
        <v>직무법정</v>
      </c>
      <c r="G93" s="8" t="s">
        <v>372</v>
      </c>
      <c r="H93" s="17"/>
      <c r="I93" s="8" t="s">
        <v>534</v>
      </c>
      <c r="J93" s="24" t="s">
        <v>158</v>
      </c>
      <c r="K93" s="47" t="s">
        <v>553</v>
      </c>
      <c r="L93" s="8"/>
      <c r="M93" s="8" t="s">
        <v>197</v>
      </c>
      <c r="N93" s="17">
        <v>1</v>
      </c>
      <c r="O93" s="16">
        <v>6</v>
      </c>
      <c r="P93" s="16">
        <v>0</v>
      </c>
      <c r="Q93" s="8">
        <v>6</v>
      </c>
      <c r="R93" s="8">
        <v>40</v>
      </c>
      <c r="S93" s="8" t="s">
        <v>209</v>
      </c>
      <c r="T93" s="8" t="s">
        <v>209</v>
      </c>
      <c r="U93" s="43">
        <f t="shared" si="21"/>
        <v>17820</v>
      </c>
      <c r="V93" s="44">
        <f t="shared" si="22"/>
        <v>8910</v>
      </c>
      <c r="W93" s="44">
        <f t="shared" si="23"/>
        <v>8910</v>
      </c>
      <c r="X93" s="45">
        <f t="shared" si="24"/>
        <v>10692</v>
      </c>
      <c r="Y93" s="45">
        <f t="shared" si="25"/>
        <v>7128</v>
      </c>
      <c r="Z93" s="46">
        <f t="shared" si="26"/>
        <v>14256</v>
      </c>
      <c r="AA93" s="46">
        <f t="shared" si="27"/>
        <v>3564</v>
      </c>
      <c r="AB93" s="26" t="s">
        <v>57</v>
      </c>
      <c r="AC93" s="25" t="s">
        <v>262</v>
      </c>
      <c r="AD93" s="25" t="s">
        <v>60</v>
      </c>
      <c r="AE93" s="26" t="s">
        <v>226</v>
      </c>
      <c r="AF93" s="8" t="s">
        <v>426</v>
      </c>
      <c r="AG93" s="8" t="s">
        <v>370</v>
      </c>
      <c r="AH93" s="17" t="str">
        <f t="shared" si="19"/>
        <v>110101</v>
      </c>
      <c r="AI93" s="8" t="s">
        <v>347</v>
      </c>
      <c r="AJ93" s="8" t="s">
        <v>371</v>
      </c>
    </row>
    <row r="94" spans="1:64" ht="33" customHeight="1" x14ac:dyDescent="0.25">
      <c r="A94" s="48">
        <v>55</v>
      </c>
      <c r="B94" s="28" t="s">
        <v>211</v>
      </c>
      <c r="C94" s="6" t="s">
        <v>223</v>
      </c>
      <c r="D94" s="5" t="s">
        <v>472</v>
      </c>
      <c r="E94" s="5" t="s">
        <v>442</v>
      </c>
      <c r="F94" s="79" t="str">
        <f t="shared" si="20"/>
        <v>직무법정</v>
      </c>
      <c r="G94" s="8" t="s">
        <v>372</v>
      </c>
      <c r="H94" s="17"/>
      <c r="I94" s="8" t="s">
        <v>526</v>
      </c>
      <c r="J94" s="24" t="s">
        <v>163</v>
      </c>
      <c r="K94" s="47" t="s">
        <v>556</v>
      </c>
      <c r="L94" s="8"/>
      <c r="M94" s="8" t="s">
        <v>197</v>
      </c>
      <c r="N94" s="17">
        <v>1</v>
      </c>
      <c r="O94" s="16">
        <v>4</v>
      </c>
      <c r="P94" s="16">
        <v>0</v>
      </c>
      <c r="Q94" s="8">
        <v>4</v>
      </c>
      <c r="R94" s="8">
        <v>40</v>
      </c>
      <c r="S94" s="8" t="s">
        <v>209</v>
      </c>
      <c r="T94" s="8" t="s">
        <v>209</v>
      </c>
      <c r="U94" s="43">
        <f t="shared" si="21"/>
        <v>11880</v>
      </c>
      <c r="V94" s="44">
        <f t="shared" si="22"/>
        <v>5940</v>
      </c>
      <c r="W94" s="44">
        <f t="shared" si="23"/>
        <v>5940</v>
      </c>
      <c r="X94" s="45">
        <f t="shared" si="24"/>
        <v>7128</v>
      </c>
      <c r="Y94" s="45">
        <f t="shared" si="25"/>
        <v>4752</v>
      </c>
      <c r="Z94" s="46">
        <f t="shared" si="26"/>
        <v>9504</v>
      </c>
      <c r="AA94" s="46">
        <f t="shared" si="27"/>
        <v>2376</v>
      </c>
      <c r="AB94" s="26" t="s">
        <v>57</v>
      </c>
      <c r="AC94" s="25" t="s">
        <v>263</v>
      </c>
      <c r="AD94" s="25" t="s">
        <v>64</v>
      </c>
      <c r="AE94" s="25" t="s">
        <v>85</v>
      </c>
      <c r="AF94" s="8" t="s">
        <v>426</v>
      </c>
      <c r="AG94" s="8" t="s">
        <v>370</v>
      </c>
      <c r="AH94" s="17" t="str">
        <f t="shared" si="19"/>
        <v>110101</v>
      </c>
      <c r="AI94" s="8" t="s">
        <v>347</v>
      </c>
      <c r="AJ94" s="8" t="s">
        <v>371</v>
      </c>
    </row>
    <row r="95" spans="1:64" ht="33" customHeight="1" x14ac:dyDescent="0.25">
      <c r="A95" s="48">
        <v>56</v>
      </c>
      <c r="B95" s="28" t="s">
        <v>211</v>
      </c>
      <c r="C95" s="6" t="s">
        <v>223</v>
      </c>
      <c r="D95" s="5" t="s">
        <v>472</v>
      </c>
      <c r="E95" s="5" t="s">
        <v>442</v>
      </c>
      <c r="F95" s="79" t="str">
        <f t="shared" si="20"/>
        <v>직무법정</v>
      </c>
      <c r="G95" s="8" t="s">
        <v>372</v>
      </c>
      <c r="H95" s="17"/>
      <c r="I95" s="8" t="s">
        <v>539</v>
      </c>
      <c r="J95" s="24" t="s">
        <v>162</v>
      </c>
      <c r="K95" s="47" t="s">
        <v>547</v>
      </c>
      <c r="L95" s="8"/>
      <c r="M95" s="8" t="s">
        <v>197</v>
      </c>
      <c r="N95" s="17">
        <v>1</v>
      </c>
      <c r="O95" s="16">
        <v>6</v>
      </c>
      <c r="P95" s="16">
        <v>0</v>
      </c>
      <c r="Q95" s="8">
        <v>6</v>
      </c>
      <c r="R95" s="8">
        <v>40</v>
      </c>
      <c r="S95" s="8" t="s">
        <v>209</v>
      </c>
      <c r="T95" s="8" t="s">
        <v>209</v>
      </c>
      <c r="U95" s="43">
        <f t="shared" si="21"/>
        <v>17820</v>
      </c>
      <c r="V95" s="44">
        <f t="shared" si="22"/>
        <v>8910</v>
      </c>
      <c r="W95" s="44">
        <f t="shared" si="23"/>
        <v>8910</v>
      </c>
      <c r="X95" s="45">
        <f t="shared" si="24"/>
        <v>10692</v>
      </c>
      <c r="Y95" s="45">
        <f t="shared" si="25"/>
        <v>7128</v>
      </c>
      <c r="Z95" s="46">
        <f t="shared" si="26"/>
        <v>14256</v>
      </c>
      <c r="AA95" s="46">
        <f t="shared" si="27"/>
        <v>3564</v>
      </c>
      <c r="AB95" s="26" t="s">
        <v>57</v>
      </c>
      <c r="AC95" s="25" t="s">
        <v>262</v>
      </c>
      <c r="AD95" s="25" t="s">
        <v>60</v>
      </c>
      <c r="AE95" s="26" t="s">
        <v>45</v>
      </c>
      <c r="AF95" s="8" t="s">
        <v>426</v>
      </c>
      <c r="AG95" s="8" t="s">
        <v>370</v>
      </c>
      <c r="AH95" s="17" t="str">
        <f t="shared" si="19"/>
        <v>110101</v>
      </c>
      <c r="AI95" s="8" t="s">
        <v>347</v>
      </c>
      <c r="AJ95" s="8" t="s">
        <v>371</v>
      </c>
    </row>
    <row r="96" spans="1:64" ht="33" customHeight="1" x14ac:dyDescent="0.25">
      <c r="A96" s="48">
        <v>57</v>
      </c>
      <c r="B96" s="28" t="s">
        <v>211</v>
      </c>
      <c r="C96" s="6" t="s">
        <v>223</v>
      </c>
      <c r="D96" s="5" t="s">
        <v>472</v>
      </c>
      <c r="E96" s="5" t="s">
        <v>442</v>
      </c>
      <c r="F96" s="79" t="str">
        <f t="shared" si="20"/>
        <v>직무법정</v>
      </c>
      <c r="G96" s="8" t="s">
        <v>372</v>
      </c>
      <c r="H96" s="17"/>
      <c r="I96" s="8" t="s">
        <v>532</v>
      </c>
      <c r="J96" s="24" t="s">
        <v>157</v>
      </c>
      <c r="K96" s="47" t="s">
        <v>554</v>
      </c>
      <c r="L96" s="8"/>
      <c r="M96" s="8" t="s">
        <v>197</v>
      </c>
      <c r="N96" s="17">
        <v>1</v>
      </c>
      <c r="O96" s="16">
        <v>4</v>
      </c>
      <c r="P96" s="16">
        <v>0</v>
      </c>
      <c r="Q96" s="8">
        <v>4</v>
      </c>
      <c r="R96" s="8">
        <v>40</v>
      </c>
      <c r="S96" s="8" t="s">
        <v>209</v>
      </c>
      <c r="T96" s="8" t="s">
        <v>209</v>
      </c>
      <c r="U96" s="43">
        <f t="shared" si="21"/>
        <v>11880</v>
      </c>
      <c r="V96" s="44">
        <f t="shared" si="22"/>
        <v>5940</v>
      </c>
      <c r="W96" s="44">
        <f t="shared" si="23"/>
        <v>5940</v>
      </c>
      <c r="X96" s="45">
        <f t="shared" si="24"/>
        <v>7128</v>
      </c>
      <c r="Y96" s="45">
        <f t="shared" si="25"/>
        <v>4752</v>
      </c>
      <c r="Z96" s="46">
        <f t="shared" si="26"/>
        <v>9504</v>
      </c>
      <c r="AA96" s="46">
        <f t="shared" si="27"/>
        <v>2376</v>
      </c>
      <c r="AB96" s="26" t="s">
        <v>57</v>
      </c>
      <c r="AC96" s="25" t="s">
        <v>263</v>
      </c>
      <c r="AD96" s="25" t="s">
        <v>64</v>
      </c>
      <c r="AE96" s="26" t="s">
        <v>30</v>
      </c>
      <c r="AF96" s="8" t="s">
        <v>426</v>
      </c>
      <c r="AG96" s="8" t="s">
        <v>370</v>
      </c>
      <c r="AH96" s="17" t="str">
        <f t="shared" si="19"/>
        <v>110101</v>
      </c>
      <c r="AI96" s="8" t="s">
        <v>347</v>
      </c>
      <c r="AJ96" s="8" t="s">
        <v>371</v>
      </c>
    </row>
    <row r="97" spans="1:64" ht="33" customHeight="1" x14ac:dyDescent="0.25">
      <c r="A97" s="48">
        <v>58</v>
      </c>
      <c r="B97" s="28" t="s">
        <v>211</v>
      </c>
      <c r="C97" s="6" t="s">
        <v>223</v>
      </c>
      <c r="D97" s="5" t="s">
        <v>472</v>
      </c>
      <c r="E97" s="5" t="s">
        <v>442</v>
      </c>
      <c r="F97" s="79" t="str">
        <f t="shared" si="20"/>
        <v>직무법정</v>
      </c>
      <c r="G97" s="8" t="s">
        <v>372</v>
      </c>
      <c r="H97" s="17"/>
      <c r="I97" s="8" t="s">
        <v>528</v>
      </c>
      <c r="J97" s="24" t="s">
        <v>156</v>
      </c>
      <c r="K97" s="47" t="s">
        <v>527</v>
      </c>
      <c r="L97" s="8"/>
      <c r="M97" s="8" t="s">
        <v>197</v>
      </c>
      <c r="N97" s="17">
        <v>1</v>
      </c>
      <c r="O97" s="16">
        <v>6</v>
      </c>
      <c r="P97" s="16">
        <v>0</v>
      </c>
      <c r="Q97" s="8">
        <v>6</v>
      </c>
      <c r="R97" s="8">
        <v>40</v>
      </c>
      <c r="S97" s="8" t="s">
        <v>209</v>
      </c>
      <c r="T97" s="8" t="s">
        <v>209</v>
      </c>
      <c r="U97" s="43">
        <f t="shared" si="21"/>
        <v>17820</v>
      </c>
      <c r="V97" s="44">
        <f t="shared" si="22"/>
        <v>8910</v>
      </c>
      <c r="W97" s="44">
        <f t="shared" si="23"/>
        <v>8910</v>
      </c>
      <c r="X97" s="45">
        <f t="shared" si="24"/>
        <v>10692</v>
      </c>
      <c r="Y97" s="45">
        <f t="shared" si="25"/>
        <v>7128</v>
      </c>
      <c r="Z97" s="46">
        <f t="shared" si="26"/>
        <v>14256</v>
      </c>
      <c r="AA97" s="46">
        <f t="shared" si="27"/>
        <v>3564</v>
      </c>
      <c r="AB97" s="26" t="s">
        <v>57</v>
      </c>
      <c r="AC97" s="25" t="s">
        <v>262</v>
      </c>
      <c r="AD97" s="25" t="s">
        <v>60</v>
      </c>
      <c r="AE97" s="26" t="s">
        <v>33</v>
      </c>
      <c r="AF97" s="8" t="s">
        <v>426</v>
      </c>
      <c r="AG97" s="8" t="s">
        <v>370</v>
      </c>
      <c r="AH97" s="17" t="str">
        <f t="shared" si="19"/>
        <v>110101</v>
      </c>
      <c r="AI97" s="8" t="s">
        <v>347</v>
      </c>
      <c r="AJ97" s="8" t="s">
        <v>371</v>
      </c>
    </row>
    <row r="98" spans="1:64" ht="33" customHeight="1" x14ac:dyDescent="0.25">
      <c r="A98" s="48">
        <v>59</v>
      </c>
      <c r="B98" s="28" t="s">
        <v>211</v>
      </c>
      <c r="C98" s="6" t="s">
        <v>223</v>
      </c>
      <c r="D98" s="5" t="s">
        <v>472</v>
      </c>
      <c r="E98" s="5" t="s">
        <v>442</v>
      </c>
      <c r="F98" s="79" t="str">
        <f t="shared" si="20"/>
        <v>직무법정</v>
      </c>
      <c r="G98" s="8" t="s">
        <v>372</v>
      </c>
      <c r="H98" s="17"/>
      <c r="I98" s="8" t="s">
        <v>533</v>
      </c>
      <c r="J98" s="24" t="s">
        <v>167</v>
      </c>
      <c r="K98" s="47" t="s">
        <v>529</v>
      </c>
      <c r="L98" s="8"/>
      <c r="M98" s="8" t="s">
        <v>197</v>
      </c>
      <c r="N98" s="17">
        <v>1</v>
      </c>
      <c r="O98" s="16">
        <v>4</v>
      </c>
      <c r="P98" s="16">
        <v>0</v>
      </c>
      <c r="Q98" s="8">
        <v>4</v>
      </c>
      <c r="R98" s="8">
        <v>40</v>
      </c>
      <c r="S98" s="8" t="s">
        <v>209</v>
      </c>
      <c r="T98" s="8" t="s">
        <v>209</v>
      </c>
      <c r="U98" s="43">
        <f t="shared" si="21"/>
        <v>11880</v>
      </c>
      <c r="V98" s="44">
        <f t="shared" si="22"/>
        <v>5940</v>
      </c>
      <c r="W98" s="44">
        <f t="shared" si="23"/>
        <v>5940</v>
      </c>
      <c r="X98" s="45">
        <f t="shared" si="24"/>
        <v>7128</v>
      </c>
      <c r="Y98" s="45">
        <f t="shared" si="25"/>
        <v>4752</v>
      </c>
      <c r="Z98" s="46">
        <f t="shared" si="26"/>
        <v>9504</v>
      </c>
      <c r="AA98" s="46">
        <f t="shared" si="27"/>
        <v>2376</v>
      </c>
      <c r="AB98" s="26" t="s">
        <v>57</v>
      </c>
      <c r="AC98" s="25" t="s">
        <v>263</v>
      </c>
      <c r="AD98" s="25" t="s">
        <v>64</v>
      </c>
      <c r="AE98" s="26" t="s">
        <v>80</v>
      </c>
      <c r="AF98" s="8" t="s">
        <v>426</v>
      </c>
      <c r="AG98" s="8" t="s">
        <v>370</v>
      </c>
      <c r="AH98" s="17" t="str">
        <f t="shared" si="19"/>
        <v>110101</v>
      </c>
      <c r="AI98" s="8" t="s">
        <v>347</v>
      </c>
      <c r="AJ98" s="8" t="s">
        <v>371</v>
      </c>
    </row>
    <row r="99" spans="1:64" ht="33" customHeight="1" x14ac:dyDescent="0.25">
      <c r="A99" s="48">
        <v>60</v>
      </c>
      <c r="B99" s="28" t="s">
        <v>211</v>
      </c>
      <c r="C99" s="6" t="s">
        <v>223</v>
      </c>
      <c r="D99" s="5" t="s">
        <v>472</v>
      </c>
      <c r="E99" s="5" t="s">
        <v>442</v>
      </c>
      <c r="F99" s="79" t="str">
        <f t="shared" si="20"/>
        <v>직무법정</v>
      </c>
      <c r="G99" s="8" t="s">
        <v>372</v>
      </c>
      <c r="H99" s="17"/>
      <c r="I99" s="8" t="s">
        <v>545</v>
      </c>
      <c r="J99" s="24" t="s">
        <v>154</v>
      </c>
      <c r="K99" s="47" t="s">
        <v>531</v>
      </c>
      <c r="L99" s="8"/>
      <c r="M99" s="8" t="s">
        <v>197</v>
      </c>
      <c r="N99" s="17">
        <v>1</v>
      </c>
      <c r="O99" s="16">
        <v>6</v>
      </c>
      <c r="P99" s="16">
        <v>0</v>
      </c>
      <c r="Q99" s="8">
        <v>6</v>
      </c>
      <c r="R99" s="8">
        <v>40</v>
      </c>
      <c r="S99" s="8" t="s">
        <v>209</v>
      </c>
      <c r="T99" s="8" t="s">
        <v>209</v>
      </c>
      <c r="U99" s="43">
        <f t="shared" si="21"/>
        <v>17820</v>
      </c>
      <c r="V99" s="44">
        <f t="shared" si="22"/>
        <v>8910</v>
      </c>
      <c r="W99" s="44">
        <f t="shared" si="23"/>
        <v>8910</v>
      </c>
      <c r="X99" s="45">
        <f t="shared" si="24"/>
        <v>10692</v>
      </c>
      <c r="Y99" s="45">
        <f t="shared" si="25"/>
        <v>7128</v>
      </c>
      <c r="Z99" s="46">
        <f t="shared" si="26"/>
        <v>14256</v>
      </c>
      <c r="AA99" s="46">
        <f t="shared" si="27"/>
        <v>3564</v>
      </c>
      <c r="AB99" s="26" t="s">
        <v>57</v>
      </c>
      <c r="AC99" s="25" t="s">
        <v>262</v>
      </c>
      <c r="AD99" s="25" t="s">
        <v>60</v>
      </c>
      <c r="AE99" s="26" t="s">
        <v>49</v>
      </c>
      <c r="AF99" s="8" t="s">
        <v>426</v>
      </c>
      <c r="AG99" s="8" t="s">
        <v>370</v>
      </c>
      <c r="AH99" s="17" t="str">
        <f t="shared" si="19"/>
        <v>110101</v>
      </c>
      <c r="AI99" s="8" t="s">
        <v>347</v>
      </c>
      <c r="AJ99" s="8" t="s">
        <v>371</v>
      </c>
    </row>
    <row r="100" spans="1:64" ht="33" customHeight="1" x14ac:dyDescent="0.25">
      <c r="A100" s="48">
        <v>61</v>
      </c>
      <c r="B100" s="28" t="s">
        <v>211</v>
      </c>
      <c r="C100" s="6" t="s">
        <v>223</v>
      </c>
      <c r="D100" s="5" t="s">
        <v>472</v>
      </c>
      <c r="E100" s="5" t="s">
        <v>442</v>
      </c>
      <c r="F100" s="79" t="str">
        <f t="shared" si="20"/>
        <v>직무법정</v>
      </c>
      <c r="G100" s="8" t="s">
        <v>372</v>
      </c>
      <c r="H100" s="17"/>
      <c r="I100" s="8" t="s">
        <v>551</v>
      </c>
      <c r="J100" s="24" t="s">
        <v>155</v>
      </c>
      <c r="K100" s="47" t="s">
        <v>530</v>
      </c>
      <c r="L100" s="8"/>
      <c r="M100" s="8" t="s">
        <v>197</v>
      </c>
      <c r="N100" s="17">
        <v>1</v>
      </c>
      <c r="O100" s="16">
        <v>4</v>
      </c>
      <c r="P100" s="16">
        <v>0</v>
      </c>
      <c r="Q100" s="8">
        <v>4</v>
      </c>
      <c r="R100" s="8">
        <v>40</v>
      </c>
      <c r="S100" s="8" t="s">
        <v>209</v>
      </c>
      <c r="T100" s="8" t="s">
        <v>209</v>
      </c>
      <c r="U100" s="43">
        <f t="shared" si="21"/>
        <v>11880</v>
      </c>
      <c r="V100" s="44">
        <f t="shared" si="22"/>
        <v>5940</v>
      </c>
      <c r="W100" s="44">
        <f t="shared" si="23"/>
        <v>5940</v>
      </c>
      <c r="X100" s="45">
        <f t="shared" si="24"/>
        <v>7128</v>
      </c>
      <c r="Y100" s="45">
        <f t="shared" si="25"/>
        <v>4752</v>
      </c>
      <c r="Z100" s="46">
        <f t="shared" si="26"/>
        <v>9504</v>
      </c>
      <c r="AA100" s="46">
        <f t="shared" si="27"/>
        <v>2376</v>
      </c>
      <c r="AB100" s="26" t="s">
        <v>57</v>
      </c>
      <c r="AC100" s="25" t="s">
        <v>263</v>
      </c>
      <c r="AD100" s="25" t="s">
        <v>64</v>
      </c>
      <c r="AE100" s="26" t="s">
        <v>72</v>
      </c>
      <c r="AF100" s="8" t="s">
        <v>426</v>
      </c>
      <c r="AG100" s="8" t="s">
        <v>370</v>
      </c>
      <c r="AH100" s="17" t="str">
        <f t="shared" ref="AH100:AH110" si="28">LEFT(AG100,6)</f>
        <v>110101</v>
      </c>
      <c r="AI100" s="8" t="s">
        <v>347</v>
      </c>
      <c r="AJ100" s="8" t="s">
        <v>371</v>
      </c>
    </row>
    <row r="101" spans="1:64" ht="33" customHeight="1" x14ac:dyDescent="0.3">
      <c r="A101" s="48">
        <v>62</v>
      </c>
      <c r="B101" s="28" t="s">
        <v>211</v>
      </c>
      <c r="C101" s="6" t="s">
        <v>223</v>
      </c>
      <c r="D101" s="6" t="s">
        <v>182</v>
      </c>
      <c r="E101" s="6" t="s">
        <v>182</v>
      </c>
      <c r="F101" s="20" t="str">
        <f t="shared" si="20"/>
        <v>일반직무</v>
      </c>
      <c r="G101" s="8" t="s">
        <v>372</v>
      </c>
      <c r="H101" s="17"/>
      <c r="I101" s="8" t="s">
        <v>540</v>
      </c>
      <c r="J101" s="24" t="s">
        <v>142</v>
      </c>
      <c r="K101" s="47" t="s">
        <v>337</v>
      </c>
      <c r="L101" s="8" t="s">
        <v>220</v>
      </c>
      <c r="M101" s="8" t="s">
        <v>191</v>
      </c>
      <c r="N101" s="17">
        <v>1</v>
      </c>
      <c r="O101" s="16">
        <v>20</v>
      </c>
      <c r="P101" s="16">
        <v>0</v>
      </c>
      <c r="Q101" s="8">
        <v>20</v>
      </c>
      <c r="R101" s="8">
        <v>40</v>
      </c>
      <c r="S101" s="21" t="s">
        <v>199</v>
      </c>
      <c r="T101" s="8" t="s">
        <v>209</v>
      </c>
      <c r="U101" s="43">
        <f t="shared" si="21"/>
        <v>83600</v>
      </c>
      <c r="V101" s="44">
        <f t="shared" si="22"/>
        <v>8360</v>
      </c>
      <c r="W101" s="44">
        <f t="shared" si="23"/>
        <v>75240</v>
      </c>
      <c r="X101" s="45">
        <f t="shared" si="24"/>
        <v>16720</v>
      </c>
      <c r="Y101" s="45">
        <f t="shared" si="25"/>
        <v>66880</v>
      </c>
      <c r="Z101" s="46">
        <f t="shared" si="26"/>
        <v>50160</v>
      </c>
      <c r="AA101" s="46">
        <f t="shared" si="27"/>
        <v>33440</v>
      </c>
      <c r="AB101" s="26" t="s">
        <v>12</v>
      </c>
      <c r="AC101" s="26" t="s">
        <v>20</v>
      </c>
      <c r="AD101" s="26" t="s">
        <v>150</v>
      </c>
      <c r="AE101" s="26" t="s">
        <v>1</v>
      </c>
      <c r="AF101" s="8" t="s">
        <v>426</v>
      </c>
      <c r="AG101" s="8" t="s">
        <v>247</v>
      </c>
      <c r="AH101" s="17" t="str">
        <f t="shared" si="28"/>
        <v>060202</v>
      </c>
      <c r="AI101" s="8" t="s">
        <v>351</v>
      </c>
      <c r="AJ101" s="8" t="s">
        <v>371</v>
      </c>
      <c r="BL101" s="19" t="s">
        <v>221</v>
      </c>
    </row>
    <row r="102" spans="1:64" ht="33" customHeight="1" x14ac:dyDescent="0.25">
      <c r="A102" s="48">
        <v>63</v>
      </c>
      <c r="B102" s="28" t="s">
        <v>211</v>
      </c>
      <c r="C102" s="6" t="s">
        <v>223</v>
      </c>
      <c r="D102" s="5" t="s">
        <v>435</v>
      </c>
      <c r="E102" s="5" t="s">
        <v>455</v>
      </c>
      <c r="F102" s="20" t="str">
        <f t="shared" si="20"/>
        <v>일반직무</v>
      </c>
      <c r="G102" s="8" t="s">
        <v>372</v>
      </c>
      <c r="H102" s="17"/>
      <c r="I102" s="8" t="s">
        <v>536</v>
      </c>
      <c r="J102" s="24" t="s">
        <v>141</v>
      </c>
      <c r="K102" s="47" t="s">
        <v>535</v>
      </c>
      <c r="L102" s="8" t="s">
        <v>220</v>
      </c>
      <c r="M102" s="8" t="s">
        <v>191</v>
      </c>
      <c r="N102" s="17">
        <f>VLOOKUP(AH102,'조정계수 2024.02.01'!A:C,3,0)</f>
        <v>0.8</v>
      </c>
      <c r="O102" s="16">
        <v>25</v>
      </c>
      <c r="P102" s="16">
        <v>1</v>
      </c>
      <c r="Q102" s="8">
        <v>26</v>
      </c>
      <c r="R102" s="8">
        <v>40</v>
      </c>
      <c r="S102" s="21" t="s">
        <v>199</v>
      </c>
      <c r="T102" s="8" t="s">
        <v>209</v>
      </c>
      <c r="U102" s="43">
        <f t="shared" si="21"/>
        <v>108680</v>
      </c>
      <c r="V102" s="44">
        <f t="shared" si="22"/>
        <v>30431</v>
      </c>
      <c r="W102" s="44">
        <f t="shared" si="23"/>
        <v>78249</v>
      </c>
      <c r="X102" s="45">
        <f t="shared" si="24"/>
        <v>39125</v>
      </c>
      <c r="Y102" s="45">
        <f t="shared" si="25"/>
        <v>69555</v>
      </c>
      <c r="Z102" s="46">
        <f t="shared" si="26"/>
        <v>73903</v>
      </c>
      <c r="AA102" s="46">
        <f t="shared" si="27"/>
        <v>34777</v>
      </c>
      <c r="AB102" s="25" t="s">
        <v>62</v>
      </c>
      <c r="AC102" s="25" t="s">
        <v>137</v>
      </c>
      <c r="AD102" s="25" t="s">
        <v>380</v>
      </c>
      <c r="AE102" s="25" t="s">
        <v>32</v>
      </c>
      <c r="AF102" s="8" t="s">
        <v>425</v>
      </c>
      <c r="AG102" s="8" t="s">
        <v>240</v>
      </c>
      <c r="AH102" s="17" t="str">
        <f t="shared" si="28"/>
        <v>060102</v>
      </c>
      <c r="AI102" s="8" t="s">
        <v>319</v>
      </c>
      <c r="AJ102" s="8" t="s">
        <v>371</v>
      </c>
      <c r="BL102" s="19" t="s">
        <v>221</v>
      </c>
    </row>
    <row r="103" spans="1:64" ht="33" customHeight="1" x14ac:dyDescent="0.3">
      <c r="A103" s="48">
        <v>64</v>
      </c>
      <c r="B103" s="28" t="s">
        <v>211</v>
      </c>
      <c r="C103" s="6" t="s">
        <v>223</v>
      </c>
      <c r="D103" s="6" t="s">
        <v>473</v>
      </c>
      <c r="E103" s="6" t="s">
        <v>450</v>
      </c>
      <c r="F103" s="20" t="str">
        <f t="shared" si="20"/>
        <v>일반직무</v>
      </c>
      <c r="G103" s="8" t="s">
        <v>350</v>
      </c>
      <c r="H103" s="17" t="s">
        <v>219</v>
      </c>
      <c r="I103" s="8" t="s">
        <v>548</v>
      </c>
      <c r="J103" s="22" t="s">
        <v>140</v>
      </c>
      <c r="K103" s="47" t="s">
        <v>569</v>
      </c>
      <c r="L103" s="8" t="s">
        <v>220</v>
      </c>
      <c r="M103" s="8" t="s">
        <v>191</v>
      </c>
      <c r="N103" s="17">
        <f>VLOOKUP(AH103,'조정계수 2024.02.01'!A:C,3,0)</f>
        <v>0.9</v>
      </c>
      <c r="O103" s="16">
        <v>19</v>
      </c>
      <c r="P103" s="16">
        <v>1</v>
      </c>
      <c r="Q103" s="8">
        <v>20</v>
      </c>
      <c r="R103" s="8">
        <v>40</v>
      </c>
      <c r="S103" s="21" t="s">
        <v>199</v>
      </c>
      <c r="T103" s="8" t="s">
        <v>209</v>
      </c>
      <c r="U103" s="43">
        <f t="shared" si="21"/>
        <v>83600</v>
      </c>
      <c r="V103" s="44">
        <f t="shared" si="22"/>
        <v>15884</v>
      </c>
      <c r="W103" s="44">
        <f t="shared" si="23"/>
        <v>67716</v>
      </c>
      <c r="X103" s="45">
        <f t="shared" si="24"/>
        <v>23408</v>
      </c>
      <c r="Y103" s="45">
        <f t="shared" si="25"/>
        <v>60192</v>
      </c>
      <c r="Z103" s="46">
        <f t="shared" si="26"/>
        <v>53504</v>
      </c>
      <c r="AA103" s="46">
        <f t="shared" si="27"/>
        <v>30096</v>
      </c>
      <c r="AB103" s="26" t="s">
        <v>81</v>
      </c>
      <c r="AC103" s="26" t="s">
        <v>36</v>
      </c>
      <c r="AD103" s="26" t="s">
        <v>24</v>
      </c>
      <c r="AE103" s="26" t="s">
        <v>152</v>
      </c>
      <c r="AF103" s="8" t="s">
        <v>426</v>
      </c>
      <c r="AG103" s="8" t="s">
        <v>332</v>
      </c>
      <c r="AH103" s="17" t="str">
        <f t="shared" si="28"/>
        <v>200107</v>
      </c>
      <c r="AI103" s="8" t="s">
        <v>259</v>
      </c>
      <c r="AJ103" s="8" t="s">
        <v>348</v>
      </c>
      <c r="BL103" s="19" t="s">
        <v>221</v>
      </c>
    </row>
    <row r="104" spans="1:64" ht="33" customHeight="1" x14ac:dyDescent="0.3">
      <c r="A104" s="48">
        <v>65</v>
      </c>
      <c r="B104" s="28" t="s">
        <v>211</v>
      </c>
      <c r="C104" s="6" t="s">
        <v>223</v>
      </c>
      <c r="D104" s="6" t="s">
        <v>437</v>
      </c>
      <c r="E104" s="6" t="s">
        <v>214</v>
      </c>
      <c r="F104" s="20" t="str">
        <f t="shared" ref="F104:F110" si="29">IF(MID(I104,16,2)="J1","일반직무유사",IF(MID(I104,16,2)="R0","직무법정",IF(MID(I104,16,2)="A4","NCS과정",IF(MID(I104,16,2)="F0","외국어과정","일반직무"))))</f>
        <v>일반직무</v>
      </c>
      <c r="G104" s="8" t="s">
        <v>350</v>
      </c>
      <c r="H104" s="17" t="s">
        <v>219</v>
      </c>
      <c r="I104" s="8" t="s">
        <v>550</v>
      </c>
      <c r="J104" s="22" t="s">
        <v>146</v>
      </c>
      <c r="K104" s="47" t="s">
        <v>388</v>
      </c>
      <c r="L104" s="8" t="s">
        <v>220</v>
      </c>
      <c r="M104" s="8" t="s">
        <v>191</v>
      </c>
      <c r="N104" s="17">
        <v>1</v>
      </c>
      <c r="O104" s="16">
        <v>19</v>
      </c>
      <c r="P104" s="16">
        <v>1</v>
      </c>
      <c r="Q104" s="8">
        <v>20</v>
      </c>
      <c r="R104" s="8">
        <v>40</v>
      </c>
      <c r="S104" s="21" t="s">
        <v>199</v>
      </c>
      <c r="T104" s="8" t="s">
        <v>209</v>
      </c>
      <c r="U104" s="43">
        <f t="shared" ref="U104:U110" si="30">IF(M104="A",6160,IF(M104="B",4180,IF(M104="C",2970,0)))*Q104</f>
        <v>83600</v>
      </c>
      <c r="V104" s="44">
        <f t="shared" ref="V104:V110" si="31">U104-W104</f>
        <v>8360</v>
      </c>
      <c r="W104" s="44">
        <f t="shared" ref="W104:W110" si="32">ROUNDDOWN(IF(M104="A",6160,IF(M104="B",4180,IF(M104="C",2970,0)))*Q104*N104*IF(F104="직무법정",0.5,IF(F104="외국어과정",0.5,0.9)),0)</f>
        <v>75240</v>
      </c>
      <c r="X104" s="45">
        <f t="shared" ref="X104:X110" si="33">U104-Y104</f>
        <v>16720</v>
      </c>
      <c r="Y104" s="45">
        <f t="shared" ref="Y104:Y110" si="34">ROUNDDOWN(IF(M104="A",6160,IF(M104="B",4180,IF(M104="C",2970,0)))*Q104*N104*IF(F104="직무법정",0.4,IF(F104="외국어과정",0.4,0.8)),0)</f>
        <v>66880</v>
      </c>
      <c r="Z104" s="46">
        <f t="shared" ref="Z104:Z110" si="35">U104-AA104</f>
        <v>50160</v>
      </c>
      <c r="AA104" s="46">
        <f t="shared" ref="AA104:AA110" si="36">ROUNDDOWN(IF(M104="A",6160,IF(M104="B",4180,IF(M104="C",2970,0)))*Q104*N104*IF(F104="직무법정",0.2,IF(F104="외국어과정",0.2,0.4)),0)</f>
        <v>33440</v>
      </c>
      <c r="AB104" s="21"/>
      <c r="AC104" s="21" t="s">
        <v>270</v>
      </c>
      <c r="AD104" s="21" t="s">
        <v>44</v>
      </c>
      <c r="AE104" s="21" t="s">
        <v>59</v>
      </c>
      <c r="AF104" s="8" t="s">
        <v>426</v>
      </c>
      <c r="AG104" s="8" t="s">
        <v>246</v>
      </c>
      <c r="AH104" s="17" t="str">
        <f t="shared" si="28"/>
        <v>050102</v>
      </c>
      <c r="AI104" s="8" t="s">
        <v>256</v>
      </c>
      <c r="AJ104" s="8" t="s">
        <v>348</v>
      </c>
      <c r="BL104" s="19" t="s">
        <v>221</v>
      </c>
    </row>
    <row r="105" spans="1:64" ht="33" customHeight="1" x14ac:dyDescent="0.3">
      <c r="A105" s="48">
        <v>66</v>
      </c>
      <c r="B105" s="28" t="s">
        <v>211</v>
      </c>
      <c r="C105" s="6" t="s">
        <v>223</v>
      </c>
      <c r="D105" s="6" t="s">
        <v>441</v>
      </c>
      <c r="E105" s="6" t="s">
        <v>435</v>
      </c>
      <c r="F105" s="79" t="str">
        <f t="shared" si="29"/>
        <v>직무법정</v>
      </c>
      <c r="G105" s="8" t="s">
        <v>350</v>
      </c>
      <c r="H105" s="17"/>
      <c r="I105" s="8" t="s">
        <v>546</v>
      </c>
      <c r="J105" s="22" t="s">
        <v>147</v>
      </c>
      <c r="K105" s="47" t="s">
        <v>342</v>
      </c>
      <c r="L105" s="8"/>
      <c r="M105" s="8" t="s">
        <v>197</v>
      </c>
      <c r="N105" s="17">
        <v>1</v>
      </c>
      <c r="O105" s="16">
        <v>24</v>
      </c>
      <c r="P105" s="16">
        <v>1</v>
      </c>
      <c r="Q105" s="8">
        <v>25</v>
      </c>
      <c r="R105" s="8">
        <v>40</v>
      </c>
      <c r="S105" s="8" t="s">
        <v>209</v>
      </c>
      <c r="T105" s="8" t="s">
        <v>209</v>
      </c>
      <c r="U105" s="43">
        <f t="shared" si="30"/>
        <v>74250</v>
      </c>
      <c r="V105" s="44">
        <f t="shared" si="31"/>
        <v>37125</v>
      </c>
      <c r="W105" s="44">
        <f t="shared" si="32"/>
        <v>37125</v>
      </c>
      <c r="X105" s="45">
        <f t="shared" si="33"/>
        <v>44550</v>
      </c>
      <c r="Y105" s="45">
        <f t="shared" si="34"/>
        <v>29700</v>
      </c>
      <c r="Z105" s="46">
        <f t="shared" si="35"/>
        <v>59400</v>
      </c>
      <c r="AA105" s="46">
        <f t="shared" si="36"/>
        <v>14850</v>
      </c>
      <c r="AB105" s="26" t="s">
        <v>37</v>
      </c>
      <c r="AC105" s="26" t="s">
        <v>19</v>
      </c>
      <c r="AD105" s="26" t="s">
        <v>227</v>
      </c>
      <c r="AE105" s="26" t="s">
        <v>148</v>
      </c>
      <c r="AF105" s="8" t="s">
        <v>426</v>
      </c>
      <c r="AG105" s="8" t="s">
        <v>240</v>
      </c>
      <c r="AH105" s="17" t="str">
        <f t="shared" si="28"/>
        <v>060102</v>
      </c>
      <c r="AI105" s="8" t="s">
        <v>319</v>
      </c>
      <c r="AJ105" s="8" t="s">
        <v>348</v>
      </c>
      <c r="BL105" s="19" t="s">
        <v>221</v>
      </c>
    </row>
    <row r="106" spans="1:64" ht="33" customHeight="1" x14ac:dyDescent="0.3">
      <c r="A106" s="48">
        <v>67</v>
      </c>
      <c r="B106" s="28" t="s">
        <v>211</v>
      </c>
      <c r="C106" s="6" t="s">
        <v>223</v>
      </c>
      <c r="D106" s="6" t="s">
        <v>458</v>
      </c>
      <c r="E106" s="6" t="s">
        <v>469</v>
      </c>
      <c r="F106" s="20" t="str">
        <f t="shared" si="29"/>
        <v>일반직무</v>
      </c>
      <c r="G106" s="8" t="s">
        <v>350</v>
      </c>
      <c r="H106" s="67" t="s">
        <v>215</v>
      </c>
      <c r="I106" s="8" t="s">
        <v>537</v>
      </c>
      <c r="J106" s="22" t="s">
        <v>143</v>
      </c>
      <c r="K106" s="47" t="s">
        <v>570</v>
      </c>
      <c r="L106" s="8" t="s">
        <v>220</v>
      </c>
      <c r="M106" s="8" t="s">
        <v>206</v>
      </c>
      <c r="N106" s="17">
        <v>1</v>
      </c>
      <c r="O106" s="16">
        <v>19</v>
      </c>
      <c r="P106" s="16">
        <v>1</v>
      </c>
      <c r="Q106" s="8">
        <v>20</v>
      </c>
      <c r="R106" s="8">
        <v>40</v>
      </c>
      <c r="S106" s="21" t="s">
        <v>199</v>
      </c>
      <c r="T106" s="8" t="s">
        <v>209</v>
      </c>
      <c r="U106" s="43">
        <f t="shared" si="30"/>
        <v>123200</v>
      </c>
      <c r="V106" s="44">
        <f t="shared" si="31"/>
        <v>12320</v>
      </c>
      <c r="W106" s="44">
        <f t="shared" si="32"/>
        <v>110880</v>
      </c>
      <c r="X106" s="45">
        <f t="shared" si="33"/>
        <v>24640</v>
      </c>
      <c r="Y106" s="45">
        <f t="shared" si="34"/>
        <v>98560</v>
      </c>
      <c r="Z106" s="46">
        <f t="shared" si="35"/>
        <v>73920</v>
      </c>
      <c r="AA106" s="46">
        <f t="shared" si="36"/>
        <v>49280</v>
      </c>
      <c r="AB106" s="26" t="s">
        <v>52</v>
      </c>
      <c r="AC106" s="26" t="s">
        <v>389</v>
      </c>
      <c r="AD106" s="26" t="s">
        <v>34</v>
      </c>
      <c r="AE106" s="26" t="s">
        <v>119</v>
      </c>
      <c r="AF106" s="8" t="s">
        <v>426</v>
      </c>
      <c r="AG106" s="8" t="s">
        <v>258</v>
      </c>
      <c r="AH106" s="17" t="str">
        <f t="shared" si="28"/>
        <v>020101</v>
      </c>
      <c r="AI106" s="8" t="s">
        <v>326</v>
      </c>
      <c r="AJ106" s="8" t="s">
        <v>348</v>
      </c>
      <c r="BL106" s="19" t="s">
        <v>221</v>
      </c>
    </row>
    <row r="107" spans="1:64" ht="33" customHeight="1" x14ac:dyDescent="0.3">
      <c r="A107" s="48">
        <v>68</v>
      </c>
      <c r="B107" s="28" t="s">
        <v>211</v>
      </c>
      <c r="C107" s="6" t="s">
        <v>223</v>
      </c>
      <c r="D107" s="6" t="s">
        <v>201</v>
      </c>
      <c r="E107" s="6" t="s">
        <v>225</v>
      </c>
      <c r="F107" s="20" t="str">
        <f t="shared" si="29"/>
        <v>NCS과정</v>
      </c>
      <c r="G107" s="8" t="s">
        <v>353</v>
      </c>
      <c r="H107" s="17"/>
      <c r="I107" s="8" t="s">
        <v>541</v>
      </c>
      <c r="J107" s="22" t="s">
        <v>139</v>
      </c>
      <c r="K107" s="47" t="s">
        <v>379</v>
      </c>
      <c r="L107" s="8" t="s">
        <v>220</v>
      </c>
      <c r="M107" s="8" t="s">
        <v>191</v>
      </c>
      <c r="N107" s="17">
        <v>1</v>
      </c>
      <c r="O107" s="16">
        <v>30</v>
      </c>
      <c r="P107" s="16">
        <v>1</v>
      </c>
      <c r="Q107" s="8">
        <v>31</v>
      </c>
      <c r="R107" s="8">
        <v>40</v>
      </c>
      <c r="S107" s="21" t="s">
        <v>199</v>
      </c>
      <c r="T107" s="8" t="s">
        <v>209</v>
      </c>
      <c r="U107" s="43">
        <f t="shared" si="30"/>
        <v>129580</v>
      </c>
      <c r="V107" s="44">
        <f t="shared" si="31"/>
        <v>12958</v>
      </c>
      <c r="W107" s="44">
        <f t="shared" si="32"/>
        <v>116622</v>
      </c>
      <c r="X107" s="45">
        <f t="shared" si="33"/>
        <v>25916</v>
      </c>
      <c r="Y107" s="45">
        <f t="shared" si="34"/>
        <v>103664</v>
      </c>
      <c r="Z107" s="46">
        <f t="shared" si="35"/>
        <v>77748</v>
      </c>
      <c r="AA107" s="46">
        <f t="shared" si="36"/>
        <v>51832</v>
      </c>
      <c r="AB107" s="26" t="s">
        <v>15</v>
      </c>
      <c r="AC107" s="26" t="s">
        <v>40</v>
      </c>
      <c r="AD107" s="26" t="s">
        <v>26</v>
      </c>
      <c r="AE107" s="26" t="s">
        <v>292</v>
      </c>
      <c r="AF107" s="8" t="s">
        <v>425</v>
      </c>
      <c r="AG107" s="8" t="s">
        <v>245</v>
      </c>
      <c r="AH107" s="17" t="str">
        <f t="shared" si="28"/>
        <v>040301</v>
      </c>
      <c r="AI107" s="8" t="s">
        <v>252</v>
      </c>
      <c r="AJ107" s="8" t="s">
        <v>355</v>
      </c>
      <c r="BL107" s="19" t="s">
        <v>221</v>
      </c>
    </row>
    <row r="108" spans="1:64" ht="33" customHeight="1" x14ac:dyDescent="0.3">
      <c r="A108" s="48">
        <v>69</v>
      </c>
      <c r="B108" s="28" t="s">
        <v>211</v>
      </c>
      <c r="C108" s="6" t="s">
        <v>223</v>
      </c>
      <c r="D108" s="6" t="s">
        <v>437</v>
      </c>
      <c r="E108" s="6" t="s">
        <v>418</v>
      </c>
      <c r="F108" s="20" t="str">
        <f t="shared" si="29"/>
        <v>NCS과정</v>
      </c>
      <c r="G108" s="8" t="s">
        <v>353</v>
      </c>
      <c r="H108" s="17"/>
      <c r="I108" s="8" t="s">
        <v>542</v>
      </c>
      <c r="J108" s="22" t="s">
        <v>144</v>
      </c>
      <c r="K108" s="47" t="s">
        <v>571</v>
      </c>
      <c r="L108" s="8" t="s">
        <v>220</v>
      </c>
      <c r="M108" s="8" t="s">
        <v>191</v>
      </c>
      <c r="N108" s="17">
        <v>1</v>
      </c>
      <c r="O108" s="16">
        <v>30</v>
      </c>
      <c r="P108" s="16">
        <v>0</v>
      </c>
      <c r="Q108" s="8">
        <v>30</v>
      </c>
      <c r="R108" s="8">
        <v>40</v>
      </c>
      <c r="S108" s="21" t="s">
        <v>199</v>
      </c>
      <c r="T108" s="8" t="s">
        <v>209</v>
      </c>
      <c r="U108" s="43">
        <f t="shared" si="30"/>
        <v>125400</v>
      </c>
      <c r="V108" s="44">
        <f t="shared" si="31"/>
        <v>12540</v>
      </c>
      <c r="W108" s="44">
        <f t="shared" si="32"/>
        <v>112860</v>
      </c>
      <c r="X108" s="45">
        <f t="shared" si="33"/>
        <v>25080</v>
      </c>
      <c r="Y108" s="45">
        <f t="shared" si="34"/>
        <v>100320</v>
      </c>
      <c r="Z108" s="46">
        <f t="shared" si="35"/>
        <v>75240</v>
      </c>
      <c r="AA108" s="46">
        <f t="shared" si="36"/>
        <v>50160</v>
      </c>
      <c r="AB108" s="26" t="s">
        <v>22</v>
      </c>
      <c r="AC108" s="27" t="s">
        <v>17</v>
      </c>
      <c r="AD108" s="26" t="s">
        <v>38</v>
      </c>
      <c r="AE108" s="26" t="s">
        <v>293</v>
      </c>
      <c r="AF108" s="8" t="s">
        <v>425</v>
      </c>
      <c r="AG108" s="8" t="s">
        <v>245</v>
      </c>
      <c r="AH108" s="17" t="str">
        <f t="shared" si="28"/>
        <v>040301</v>
      </c>
      <c r="AI108" s="8" t="s">
        <v>252</v>
      </c>
      <c r="AJ108" s="8" t="s">
        <v>355</v>
      </c>
      <c r="BL108" s="19" t="s">
        <v>221</v>
      </c>
    </row>
    <row r="109" spans="1:64" ht="33" customHeight="1" x14ac:dyDescent="0.3">
      <c r="A109" s="48">
        <v>70</v>
      </c>
      <c r="B109" s="28" t="s">
        <v>211</v>
      </c>
      <c r="C109" s="6" t="s">
        <v>223</v>
      </c>
      <c r="D109" s="6" t="s">
        <v>473</v>
      </c>
      <c r="E109" s="6" t="s">
        <v>450</v>
      </c>
      <c r="F109" s="20" t="str">
        <f t="shared" si="29"/>
        <v>NCS과정</v>
      </c>
      <c r="G109" s="8" t="s">
        <v>353</v>
      </c>
      <c r="H109" s="17"/>
      <c r="I109" s="8" t="s">
        <v>552</v>
      </c>
      <c r="J109" s="22" t="s">
        <v>145</v>
      </c>
      <c r="K109" s="47" t="s">
        <v>338</v>
      </c>
      <c r="L109" s="8" t="s">
        <v>220</v>
      </c>
      <c r="M109" s="8" t="s">
        <v>191</v>
      </c>
      <c r="N109" s="17">
        <v>1</v>
      </c>
      <c r="O109" s="16">
        <v>30</v>
      </c>
      <c r="P109" s="16">
        <v>0</v>
      </c>
      <c r="Q109" s="8">
        <v>30</v>
      </c>
      <c r="R109" s="8">
        <v>40</v>
      </c>
      <c r="S109" s="21" t="s">
        <v>199</v>
      </c>
      <c r="T109" s="8" t="s">
        <v>209</v>
      </c>
      <c r="U109" s="43">
        <f t="shared" si="30"/>
        <v>125400</v>
      </c>
      <c r="V109" s="44">
        <f t="shared" si="31"/>
        <v>12540</v>
      </c>
      <c r="W109" s="44">
        <f t="shared" si="32"/>
        <v>112860</v>
      </c>
      <c r="X109" s="45">
        <f t="shared" si="33"/>
        <v>25080</v>
      </c>
      <c r="Y109" s="45">
        <f t="shared" si="34"/>
        <v>100320</v>
      </c>
      <c r="Z109" s="46">
        <f t="shared" si="35"/>
        <v>75240</v>
      </c>
      <c r="AA109" s="46">
        <f t="shared" si="36"/>
        <v>50160</v>
      </c>
      <c r="AB109" s="26" t="s">
        <v>28</v>
      </c>
      <c r="AC109" s="26" t="s">
        <v>83</v>
      </c>
      <c r="AD109" s="26" t="s">
        <v>27</v>
      </c>
      <c r="AE109" s="26" t="s">
        <v>291</v>
      </c>
      <c r="AF109" s="8" t="s">
        <v>425</v>
      </c>
      <c r="AG109" s="8" t="s">
        <v>248</v>
      </c>
      <c r="AH109" s="17" t="str">
        <f t="shared" si="28"/>
        <v>200105</v>
      </c>
      <c r="AI109" s="8" t="s">
        <v>356</v>
      </c>
      <c r="AJ109" s="8" t="s">
        <v>355</v>
      </c>
      <c r="BL109" s="19" t="s">
        <v>221</v>
      </c>
    </row>
    <row r="110" spans="1:64" ht="33" customHeight="1" x14ac:dyDescent="0.25">
      <c r="A110" s="20">
        <v>71</v>
      </c>
      <c r="B110" s="28" t="s">
        <v>211</v>
      </c>
      <c r="C110" s="5" t="s">
        <v>223</v>
      </c>
      <c r="D110" s="5" t="s">
        <v>437</v>
      </c>
      <c r="E110" s="5" t="s">
        <v>184</v>
      </c>
      <c r="F110" s="20" t="str">
        <f t="shared" si="29"/>
        <v>NCS과정</v>
      </c>
      <c r="G110" s="8" t="s">
        <v>353</v>
      </c>
      <c r="H110" s="17"/>
      <c r="I110" s="8" t="s">
        <v>566</v>
      </c>
      <c r="J110" s="22" t="s">
        <v>134</v>
      </c>
      <c r="K110" s="47" t="s">
        <v>384</v>
      </c>
      <c r="L110" s="8" t="s">
        <v>220</v>
      </c>
      <c r="M110" s="8" t="s">
        <v>191</v>
      </c>
      <c r="N110" s="17">
        <v>1</v>
      </c>
      <c r="O110" s="16">
        <v>30</v>
      </c>
      <c r="P110" s="16">
        <v>0</v>
      </c>
      <c r="Q110" s="8">
        <v>30</v>
      </c>
      <c r="R110" s="8">
        <v>40</v>
      </c>
      <c r="S110" s="21" t="s">
        <v>199</v>
      </c>
      <c r="T110" s="8" t="s">
        <v>209</v>
      </c>
      <c r="U110" s="43">
        <f t="shared" si="30"/>
        <v>125400</v>
      </c>
      <c r="V110" s="44">
        <f t="shared" si="31"/>
        <v>12540</v>
      </c>
      <c r="W110" s="44">
        <f t="shared" si="32"/>
        <v>112860</v>
      </c>
      <c r="X110" s="45">
        <f t="shared" si="33"/>
        <v>25080</v>
      </c>
      <c r="Y110" s="45">
        <f t="shared" si="34"/>
        <v>100320</v>
      </c>
      <c r="Z110" s="46">
        <f t="shared" si="35"/>
        <v>75240</v>
      </c>
      <c r="AA110" s="46">
        <f t="shared" si="36"/>
        <v>50160</v>
      </c>
      <c r="AB110" s="25" t="s">
        <v>3</v>
      </c>
      <c r="AC110" s="25" t="s">
        <v>102</v>
      </c>
      <c r="AD110" s="25" t="s">
        <v>304</v>
      </c>
      <c r="AE110" s="25" t="s">
        <v>280</v>
      </c>
      <c r="AF110" s="8" t="s">
        <v>425</v>
      </c>
      <c r="AG110" s="8" t="s">
        <v>127</v>
      </c>
      <c r="AH110" s="17" t="str">
        <f t="shared" si="28"/>
        <v>200303</v>
      </c>
      <c r="AI110" s="8" t="s">
        <v>357</v>
      </c>
      <c r="AJ110" s="8" t="s">
        <v>355</v>
      </c>
      <c r="BL110" s="19" t="s">
        <v>221</v>
      </c>
    </row>
    <row r="111" spans="1:64" ht="33" customHeight="1" x14ac:dyDescent="0.3">
      <c r="G111" s="9"/>
      <c r="H111" s="9"/>
      <c r="M111" s="9"/>
      <c r="N111" s="9"/>
      <c r="O111" s="12"/>
      <c r="P111" s="12"/>
      <c r="Q111" s="12"/>
      <c r="R111" s="12"/>
      <c r="S111" s="12"/>
      <c r="U111" s="33"/>
      <c r="V111" s="33"/>
      <c r="W111" s="33"/>
      <c r="X111" s="33"/>
      <c r="Y111" s="33"/>
      <c r="Z111" s="33"/>
      <c r="AA111" s="33"/>
      <c r="AB111" s="15"/>
      <c r="AC111" s="15"/>
      <c r="AD111" s="15"/>
      <c r="AE111" s="15"/>
      <c r="AF111" s="10"/>
      <c r="AG111" s="9"/>
      <c r="AH111" s="18"/>
      <c r="AI111" s="11"/>
      <c r="AJ111" s="11"/>
    </row>
    <row r="112" spans="1:64" ht="33" customHeight="1" x14ac:dyDescent="0.3">
      <c r="G112" s="9"/>
      <c r="H112" s="9"/>
      <c r="M112" s="9"/>
      <c r="N112" s="9"/>
      <c r="O112" s="12"/>
      <c r="P112" s="12"/>
      <c r="Q112" s="12"/>
      <c r="R112" s="12"/>
      <c r="S112" s="12"/>
      <c r="U112" s="33"/>
      <c r="V112" s="33"/>
      <c r="W112" s="33"/>
      <c r="X112" s="33"/>
      <c r="Y112" s="33"/>
      <c r="Z112" s="33"/>
      <c r="AA112" s="33"/>
      <c r="AB112" s="15"/>
      <c r="AC112" s="15"/>
      <c r="AD112" s="15"/>
      <c r="AE112" s="15"/>
      <c r="AF112" s="10"/>
      <c r="AG112" s="9"/>
      <c r="AH112" s="18"/>
      <c r="AI112" s="11"/>
      <c r="AJ112" s="11"/>
    </row>
    <row r="113" spans="7:36" ht="33" customHeight="1" x14ac:dyDescent="0.3">
      <c r="G113" s="9"/>
      <c r="H113" s="9"/>
      <c r="M113" s="9"/>
      <c r="N113" s="9"/>
      <c r="O113" s="12"/>
      <c r="P113" s="12"/>
      <c r="Q113" s="12"/>
      <c r="R113" s="12"/>
      <c r="S113" s="12"/>
      <c r="U113" s="33"/>
      <c r="V113" s="33"/>
      <c r="W113" s="33"/>
      <c r="X113" s="33"/>
      <c r="Y113" s="33"/>
      <c r="Z113" s="33"/>
      <c r="AA113" s="33"/>
      <c r="AF113" s="10"/>
      <c r="AG113" s="9"/>
      <c r="AH113" s="18"/>
      <c r="AI113" s="11"/>
      <c r="AJ113" s="11"/>
    </row>
    <row r="114" spans="7:36" ht="33" customHeight="1" x14ac:dyDescent="0.3">
      <c r="G114" s="9"/>
      <c r="H114" s="9"/>
      <c r="M114" s="9"/>
      <c r="N114" s="9"/>
      <c r="O114" s="12"/>
      <c r="P114" s="12"/>
      <c r="Q114" s="12"/>
      <c r="R114" s="12"/>
      <c r="S114" s="12"/>
      <c r="U114" s="33"/>
      <c r="V114" s="33"/>
      <c r="W114" s="33"/>
      <c r="X114" s="33"/>
      <c r="Y114" s="33"/>
      <c r="Z114" s="33"/>
      <c r="AA114" s="33"/>
      <c r="AF114" s="10"/>
      <c r="AG114" s="9"/>
      <c r="AH114" s="18"/>
      <c r="AI114" s="11"/>
      <c r="AJ114" s="11"/>
    </row>
    <row r="115" spans="7:36" ht="33" customHeight="1" x14ac:dyDescent="0.3">
      <c r="G115" s="9"/>
      <c r="H115" s="9"/>
      <c r="M115" s="9"/>
      <c r="N115" s="9"/>
      <c r="O115" s="12"/>
      <c r="P115" s="12"/>
      <c r="Q115" s="12"/>
      <c r="R115" s="12"/>
      <c r="S115" s="12"/>
      <c r="U115" s="33"/>
      <c r="V115" s="33"/>
      <c r="W115" s="33"/>
      <c r="X115" s="33"/>
      <c r="Y115" s="33"/>
      <c r="Z115" s="33"/>
      <c r="AA115" s="33"/>
      <c r="AF115" s="10"/>
      <c r="AG115" s="9"/>
      <c r="AH115" s="18"/>
      <c r="AI115" s="11"/>
      <c r="AJ115" s="11"/>
    </row>
    <row r="116" spans="7:36" ht="33" customHeight="1" x14ac:dyDescent="0.3">
      <c r="G116" s="9"/>
      <c r="H116" s="9"/>
      <c r="M116" s="9"/>
      <c r="N116" s="9"/>
      <c r="O116" s="12"/>
      <c r="P116" s="12"/>
      <c r="Q116" s="12"/>
      <c r="R116" s="12"/>
      <c r="S116" s="12"/>
      <c r="U116" s="33"/>
      <c r="V116" s="33"/>
      <c r="W116" s="33"/>
      <c r="X116" s="33"/>
      <c r="Y116" s="33"/>
      <c r="Z116" s="33"/>
      <c r="AA116" s="33"/>
      <c r="AF116" s="10"/>
      <c r="AG116" s="9"/>
      <c r="AH116" s="18"/>
      <c r="AI116" s="11"/>
      <c r="AJ116" s="11"/>
    </row>
    <row r="117" spans="7:36" ht="33" customHeight="1" x14ac:dyDescent="0.3">
      <c r="G117" s="9"/>
      <c r="H117" s="9"/>
      <c r="M117" s="9"/>
      <c r="N117" s="9"/>
      <c r="O117" s="12"/>
      <c r="P117" s="12"/>
      <c r="Q117" s="12"/>
      <c r="R117" s="12"/>
      <c r="S117" s="12"/>
      <c r="U117" s="33"/>
      <c r="V117" s="33"/>
      <c r="W117" s="33"/>
      <c r="X117" s="33"/>
      <c r="Y117" s="33"/>
      <c r="Z117" s="33"/>
      <c r="AA117" s="33"/>
      <c r="AF117" s="10"/>
      <c r="AG117" s="9"/>
      <c r="AH117" s="18"/>
      <c r="AI117" s="11"/>
      <c r="AJ117" s="11"/>
    </row>
    <row r="118" spans="7:36" ht="33" customHeight="1" x14ac:dyDescent="0.3">
      <c r="G118" s="9"/>
      <c r="H118" s="9"/>
      <c r="M118" s="9"/>
      <c r="N118" s="9"/>
      <c r="O118" s="12"/>
      <c r="P118" s="12"/>
      <c r="Q118" s="12"/>
      <c r="R118" s="12"/>
      <c r="S118" s="12"/>
      <c r="U118" s="33"/>
      <c r="V118" s="33"/>
      <c r="W118" s="33"/>
      <c r="X118" s="33"/>
      <c r="Y118" s="33"/>
      <c r="Z118" s="33"/>
      <c r="AA118" s="33"/>
      <c r="AF118" s="10"/>
      <c r="AG118" s="9"/>
      <c r="AH118" s="18"/>
      <c r="AI118" s="11"/>
      <c r="AJ118" s="11"/>
    </row>
    <row r="119" spans="7:36" ht="33" customHeight="1" x14ac:dyDescent="0.3">
      <c r="G119" s="9"/>
      <c r="H119" s="9"/>
      <c r="M119" s="9"/>
      <c r="N119" s="9"/>
      <c r="O119" s="12"/>
      <c r="P119" s="12"/>
      <c r="Q119" s="12"/>
      <c r="R119" s="12"/>
      <c r="S119" s="12"/>
      <c r="U119" s="33"/>
      <c r="V119" s="33"/>
      <c r="W119" s="33"/>
      <c r="X119" s="33"/>
      <c r="Y119" s="33"/>
      <c r="Z119" s="33"/>
      <c r="AA119" s="33"/>
      <c r="AF119" s="10"/>
      <c r="AG119" s="9"/>
      <c r="AH119" s="18"/>
      <c r="AI119" s="11"/>
      <c r="AJ119" s="11"/>
    </row>
    <row r="120" spans="7:36" ht="33" customHeight="1" x14ac:dyDescent="0.3">
      <c r="G120" s="9"/>
      <c r="H120" s="9"/>
      <c r="M120" s="9"/>
      <c r="N120" s="9"/>
      <c r="O120" s="12"/>
      <c r="P120" s="12"/>
      <c r="Q120" s="12"/>
      <c r="R120" s="12"/>
      <c r="S120" s="12"/>
      <c r="U120" s="33"/>
      <c r="V120" s="33"/>
      <c r="W120" s="33"/>
      <c r="X120" s="33"/>
      <c r="Y120" s="33"/>
      <c r="Z120" s="33"/>
      <c r="AA120" s="33"/>
      <c r="AF120" s="10"/>
      <c r="AG120" s="9"/>
      <c r="AH120" s="18"/>
      <c r="AI120" s="11"/>
      <c r="AJ120" s="11"/>
    </row>
    <row r="121" spans="7:36" ht="33" customHeight="1" x14ac:dyDescent="0.3">
      <c r="G121" s="9"/>
      <c r="H121" s="9"/>
      <c r="M121" s="9"/>
      <c r="N121" s="9"/>
      <c r="O121" s="12"/>
      <c r="P121" s="12"/>
      <c r="Q121" s="12"/>
      <c r="R121" s="12"/>
      <c r="S121" s="12"/>
      <c r="U121" s="33"/>
      <c r="V121" s="33"/>
      <c r="W121" s="33"/>
      <c r="X121" s="33"/>
      <c r="Y121" s="33"/>
      <c r="Z121" s="33"/>
      <c r="AA121" s="33"/>
      <c r="AF121" s="10"/>
      <c r="AG121" s="9"/>
      <c r="AH121" s="18"/>
      <c r="AI121" s="11"/>
      <c r="AJ121" s="11"/>
    </row>
    <row r="122" spans="7:36" ht="33" customHeight="1" x14ac:dyDescent="0.3">
      <c r="G122" s="9"/>
      <c r="H122" s="9"/>
      <c r="M122" s="9"/>
      <c r="N122" s="9"/>
      <c r="O122" s="12"/>
      <c r="P122" s="12"/>
      <c r="Q122" s="12"/>
      <c r="R122" s="12"/>
      <c r="S122" s="12"/>
      <c r="U122" s="33"/>
      <c r="V122" s="33"/>
      <c r="W122" s="33"/>
      <c r="X122" s="33"/>
      <c r="Y122" s="33"/>
      <c r="Z122" s="33"/>
      <c r="AA122" s="33"/>
      <c r="AF122" s="10"/>
      <c r="AG122" s="9"/>
      <c r="AH122" s="18"/>
      <c r="AI122" s="11"/>
      <c r="AJ122" s="11"/>
    </row>
    <row r="123" spans="7:36" ht="33" customHeight="1" x14ac:dyDescent="0.3">
      <c r="G123" s="9"/>
      <c r="H123" s="9"/>
      <c r="M123" s="9"/>
      <c r="N123" s="9"/>
      <c r="O123" s="12"/>
      <c r="P123" s="12"/>
      <c r="Q123" s="12"/>
      <c r="R123" s="12"/>
      <c r="S123" s="12"/>
      <c r="U123" s="33"/>
      <c r="V123" s="33"/>
      <c r="W123" s="33"/>
      <c r="X123" s="33"/>
      <c r="Y123" s="33"/>
      <c r="Z123" s="33"/>
      <c r="AA123" s="33"/>
      <c r="AF123" s="10"/>
      <c r="AG123" s="9"/>
      <c r="AH123" s="18"/>
      <c r="AI123" s="11"/>
      <c r="AJ123" s="11"/>
    </row>
    <row r="124" spans="7:36" ht="33" customHeight="1" x14ac:dyDescent="0.3">
      <c r="G124" s="9"/>
      <c r="H124" s="9"/>
      <c r="M124" s="9"/>
      <c r="N124" s="9"/>
      <c r="O124" s="12"/>
      <c r="P124" s="12"/>
      <c r="Q124" s="12"/>
      <c r="R124" s="12"/>
      <c r="S124" s="12"/>
      <c r="U124" s="33"/>
      <c r="V124" s="33"/>
      <c r="W124" s="33"/>
      <c r="X124" s="33"/>
      <c r="Y124" s="33"/>
      <c r="Z124" s="33"/>
      <c r="AA124" s="33"/>
      <c r="AF124" s="10"/>
      <c r="AG124" s="9"/>
      <c r="AH124" s="18"/>
      <c r="AI124" s="11"/>
      <c r="AJ124" s="11"/>
    </row>
    <row r="125" spans="7:36" ht="33" customHeight="1" x14ac:dyDescent="0.3">
      <c r="G125" s="9"/>
      <c r="H125" s="9"/>
      <c r="M125" s="9"/>
      <c r="N125" s="9"/>
      <c r="O125" s="12"/>
      <c r="P125" s="12"/>
      <c r="Q125" s="12"/>
      <c r="R125" s="12"/>
      <c r="S125" s="12"/>
      <c r="U125" s="33"/>
      <c r="V125" s="33"/>
      <c r="W125" s="33"/>
      <c r="X125" s="33"/>
      <c r="Y125" s="33"/>
      <c r="Z125" s="33"/>
      <c r="AA125" s="33"/>
      <c r="AF125" s="10"/>
      <c r="AG125" s="9"/>
      <c r="AH125" s="18"/>
      <c r="AI125" s="11"/>
      <c r="AJ125" s="11"/>
    </row>
    <row r="126" spans="7:36" ht="33" customHeight="1" x14ac:dyDescent="0.3">
      <c r="G126" s="9"/>
      <c r="H126" s="9"/>
      <c r="M126" s="9"/>
      <c r="N126" s="9"/>
      <c r="O126" s="12"/>
      <c r="P126" s="12"/>
      <c r="Q126" s="12"/>
      <c r="R126" s="12"/>
      <c r="S126" s="12"/>
      <c r="U126" s="33"/>
      <c r="V126" s="33"/>
      <c r="W126" s="33"/>
      <c r="X126" s="33"/>
      <c r="Y126" s="33"/>
      <c r="Z126" s="33"/>
      <c r="AA126" s="33"/>
      <c r="AF126" s="10"/>
      <c r="AG126" s="9"/>
      <c r="AH126" s="18"/>
      <c r="AI126" s="11"/>
      <c r="AJ126" s="11"/>
    </row>
    <row r="127" spans="7:36" ht="33" customHeight="1" x14ac:dyDescent="0.3">
      <c r="G127" s="9"/>
      <c r="H127" s="9"/>
      <c r="M127" s="9"/>
      <c r="N127" s="9"/>
      <c r="O127" s="12"/>
      <c r="P127" s="12"/>
      <c r="Q127" s="12"/>
      <c r="R127" s="12"/>
      <c r="S127" s="12"/>
      <c r="U127" s="33"/>
      <c r="V127" s="33"/>
      <c r="W127" s="33"/>
      <c r="X127" s="33"/>
      <c r="Y127" s="33"/>
      <c r="Z127" s="33"/>
      <c r="AA127" s="33"/>
      <c r="AF127" s="10"/>
      <c r="AG127" s="9"/>
      <c r="AH127" s="18"/>
      <c r="AI127" s="11"/>
      <c r="AJ127" s="11"/>
    </row>
    <row r="128" spans="7:36" ht="33" customHeight="1" x14ac:dyDescent="0.3">
      <c r="G128" s="9"/>
      <c r="H128" s="9"/>
      <c r="M128" s="9"/>
      <c r="N128" s="9"/>
      <c r="O128" s="12"/>
      <c r="P128" s="12"/>
      <c r="Q128" s="12"/>
      <c r="R128" s="12"/>
      <c r="S128" s="12"/>
      <c r="U128" s="33"/>
      <c r="V128" s="33"/>
      <c r="W128" s="33"/>
      <c r="X128" s="33"/>
      <c r="Y128" s="33"/>
      <c r="Z128" s="33"/>
      <c r="AA128" s="33"/>
      <c r="AF128" s="10"/>
      <c r="AG128" s="9"/>
      <c r="AH128" s="18"/>
      <c r="AI128" s="11"/>
      <c r="AJ128" s="11"/>
    </row>
    <row r="129" spans="7:36" ht="33" customHeight="1" x14ac:dyDescent="0.3">
      <c r="G129" s="9"/>
      <c r="H129" s="9"/>
      <c r="M129" s="9"/>
      <c r="N129" s="9"/>
      <c r="O129" s="12"/>
      <c r="P129" s="12"/>
      <c r="Q129" s="12"/>
      <c r="R129" s="12"/>
      <c r="S129" s="12"/>
      <c r="U129" s="33"/>
      <c r="V129" s="33"/>
      <c r="W129" s="33"/>
      <c r="X129" s="33"/>
      <c r="Y129" s="33"/>
      <c r="Z129" s="33"/>
      <c r="AA129" s="33"/>
      <c r="AF129" s="10"/>
      <c r="AG129" s="9"/>
      <c r="AH129" s="18"/>
      <c r="AI129" s="11"/>
      <c r="AJ129" s="11"/>
    </row>
    <row r="130" spans="7:36" ht="33" customHeight="1" x14ac:dyDescent="0.3">
      <c r="G130" s="9"/>
      <c r="H130" s="9"/>
      <c r="M130" s="9"/>
      <c r="N130" s="9"/>
      <c r="O130" s="12"/>
      <c r="P130" s="12"/>
      <c r="Q130" s="12"/>
      <c r="R130" s="12"/>
      <c r="S130" s="12"/>
      <c r="U130" s="33"/>
      <c r="V130" s="33"/>
      <c r="W130" s="33"/>
      <c r="X130" s="33"/>
      <c r="Y130" s="33"/>
      <c r="Z130" s="33"/>
      <c r="AA130" s="33"/>
      <c r="AF130" s="10"/>
      <c r="AG130" s="9"/>
      <c r="AH130" s="18"/>
      <c r="AI130" s="11"/>
      <c r="AJ130" s="11"/>
    </row>
    <row r="131" spans="7:36" ht="33" customHeight="1" x14ac:dyDescent="0.3">
      <c r="G131" s="9"/>
      <c r="H131" s="9"/>
      <c r="M131" s="9"/>
      <c r="N131" s="9"/>
      <c r="O131" s="12"/>
      <c r="P131" s="12"/>
      <c r="Q131" s="12"/>
      <c r="R131" s="12"/>
      <c r="S131" s="12"/>
      <c r="U131" s="33"/>
      <c r="V131" s="33"/>
      <c r="W131" s="33"/>
      <c r="X131" s="33"/>
      <c r="Y131" s="33"/>
      <c r="Z131" s="33"/>
      <c r="AA131" s="33"/>
      <c r="AF131" s="10"/>
      <c r="AG131" s="9"/>
      <c r="AH131" s="18"/>
      <c r="AI131" s="11"/>
      <c r="AJ131" s="11"/>
    </row>
    <row r="132" spans="7:36" ht="33" customHeight="1" x14ac:dyDescent="0.3">
      <c r="G132" s="9"/>
      <c r="H132" s="9"/>
      <c r="M132" s="9"/>
      <c r="N132" s="9"/>
      <c r="O132" s="12"/>
      <c r="P132" s="12"/>
      <c r="Q132" s="12"/>
      <c r="R132" s="12"/>
      <c r="S132" s="12"/>
      <c r="U132" s="33"/>
      <c r="V132" s="33"/>
      <c r="W132" s="33"/>
      <c r="X132" s="33"/>
      <c r="Y132" s="33"/>
      <c r="Z132" s="33"/>
      <c r="AA132" s="33"/>
      <c r="AF132" s="10"/>
      <c r="AG132" s="9"/>
      <c r="AH132" s="18"/>
      <c r="AI132" s="11"/>
      <c r="AJ132" s="11"/>
    </row>
    <row r="133" spans="7:36" ht="33" customHeight="1" x14ac:dyDescent="0.3">
      <c r="G133" s="9"/>
      <c r="H133" s="9"/>
      <c r="M133" s="9"/>
      <c r="N133" s="9"/>
      <c r="O133" s="12"/>
      <c r="P133" s="12"/>
      <c r="Q133" s="12"/>
      <c r="R133" s="12"/>
      <c r="S133" s="12"/>
      <c r="U133" s="33"/>
      <c r="V133" s="33"/>
      <c r="W133" s="33"/>
      <c r="X133" s="33"/>
      <c r="Y133" s="33"/>
      <c r="Z133" s="33"/>
      <c r="AA133" s="33"/>
      <c r="AF133" s="10"/>
      <c r="AG133" s="9"/>
      <c r="AH133" s="18"/>
      <c r="AI133" s="11"/>
      <c r="AJ133" s="11"/>
    </row>
    <row r="134" spans="7:36" ht="33" customHeight="1" x14ac:dyDescent="0.3">
      <c r="G134" s="9"/>
      <c r="H134" s="9"/>
      <c r="M134" s="9"/>
      <c r="N134" s="9"/>
      <c r="O134" s="12"/>
      <c r="P134" s="12"/>
      <c r="Q134" s="12"/>
      <c r="R134" s="12"/>
      <c r="S134" s="12"/>
      <c r="U134" s="33"/>
      <c r="V134" s="33"/>
      <c r="W134" s="33"/>
      <c r="X134" s="33"/>
      <c r="Y134" s="33"/>
      <c r="Z134" s="33"/>
      <c r="AA134" s="33"/>
      <c r="AF134" s="10"/>
      <c r="AG134" s="9"/>
      <c r="AH134" s="18"/>
      <c r="AI134" s="11"/>
      <c r="AJ134" s="11"/>
    </row>
    <row r="135" spans="7:36" ht="33" customHeight="1" x14ac:dyDescent="0.3">
      <c r="G135" s="9"/>
      <c r="H135" s="9"/>
      <c r="M135" s="9"/>
      <c r="N135" s="9"/>
      <c r="O135" s="12"/>
      <c r="P135" s="12"/>
      <c r="Q135" s="12"/>
      <c r="R135" s="12"/>
      <c r="S135" s="12"/>
      <c r="U135" s="33"/>
      <c r="V135" s="33"/>
      <c r="W135" s="33"/>
      <c r="X135" s="33"/>
      <c r="Y135" s="33"/>
      <c r="Z135" s="33"/>
      <c r="AA135" s="33"/>
      <c r="AF135" s="10"/>
      <c r="AG135" s="9"/>
      <c r="AH135" s="18"/>
      <c r="AI135" s="11"/>
      <c r="AJ135" s="11"/>
    </row>
    <row r="136" spans="7:36" ht="33" customHeight="1" x14ac:dyDescent="0.3">
      <c r="G136" s="9"/>
      <c r="H136" s="9"/>
      <c r="M136" s="9"/>
      <c r="N136" s="9"/>
      <c r="O136" s="12"/>
      <c r="P136" s="12"/>
      <c r="Q136" s="12"/>
      <c r="R136" s="12"/>
      <c r="S136" s="12"/>
      <c r="U136" s="33"/>
      <c r="V136" s="33"/>
      <c r="W136" s="33"/>
      <c r="X136" s="33"/>
      <c r="Y136" s="33"/>
      <c r="Z136" s="33"/>
      <c r="AA136" s="33"/>
      <c r="AF136" s="10"/>
      <c r="AG136" s="9"/>
      <c r="AH136" s="18"/>
      <c r="AI136" s="11"/>
      <c r="AJ136" s="11"/>
    </row>
    <row r="137" spans="7:36" ht="33" customHeight="1" x14ac:dyDescent="0.3">
      <c r="G137" s="9"/>
      <c r="H137" s="9"/>
      <c r="M137" s="9"/>
      <c r="N137" s="9"/>
      <c r="O137" s="12"/>
      <c r="P137" s="12"/>
      <c r="Q137" s="12"/>
      <c r="R137" s="12"/>
      <c r="S137" s="12"/>
      <c r="U137" s="33"/>
      <c r="V137" s="33"/>
      <c r="W137" s="33"/>
      <c r="X137" s="33"/>
      <c r="Y137" s="33"/>
      <c r="Z137" s="33"/>
      <c r="AA137" s="33"/>
      <c r="AF137" s="10"/>
      <c r="AG137" s="9"/>
      <c r="AH137" s="18"/>
      <c r="AI137" s="11"/>
      <c r="AJ137" s="11"/>
    </row>
    <row r="138" spans="7:36" ht="33" customHeight="1" x14ac:dyDescent="0.3">
      <c r="G138" s="9"/>
      <c r="H138" s="9"/>
      <c r="M138" s="9"/>
      <c r="N138" s="9"/>
      <c r="O138" s="12"/>
      <c r="P138" s="12"/>
      <c r="Q138" s="12"/>
      <c r="R138" s="12"/>
      <c r="S138" s="12"/>
      <c r="U138" s="33"/>
      <c r="V138" s="33"/>
      <c r="W138" s="33"/>
      <c r="X138" s="33"/>
      <c r="Y138" s="33"/>
      <c r="Z138" s="33"/>
      <c r="AA138" s="33"/>
      <c r="AF138" s="10"/>
      <c r="AG138" s="9"/>
      <c r="AH138" s="18"/>
      <c r="AI138" s="11"/>
      <c r="AJ138" s="11"/>
    </row>
    <row r="139" spans="7:36" ht="33" customHeight="1" x14ac:dyDescent="0.3">
      <c r="G139" s="9"/>
      <c r="H139" s="9"/>
      <c r="M139" s="9"/>
      <c r="N139" s="9"/>
      <c r="O139" s="12"/>
      <c r="P139" s="12"/>
      <c r="Q139" s="12"/>
      <c r="R139" s="12"/>
      <c r="S139" s="12"/>
      <c r="U139" s="33"/>
      <c r="V139" s="33"/>
      <c r="W139" s="33"/>
      <c r="X139" s="33"/>
      <c r="Y139" s="33"/>
      <c r="Z139" s="33"/>
      <c r="AA139" s="33"/>
      <c r="AF139" s="10"/>
      <c r="AG139" s="9"/>
      <c r="AH139" s="18"/>
      <c r="AI139" s="11"/>
      <c r="AJ139" s="11"/>
    </row>
    <row r="140" spans="7:36" ht="33" customHeight="1" x14ac:dyDescent="0.3">
      <c r="G140" s="9"/>
      <c r="H140" s="9"/>
      <c r="M140" s="9"/>
      <c r="N140" s="9"/>
      <c r="O140" s="12"/>
      <c r="P140" s="12"/>
      <c r="Q140" s="12"/>
      <c r="R140" s="12"/>
      <c r="S140" s="12"/>
      <c r="U140" s="33"/>
      <c r="V140" s="33"/>
      <c r="W140" s="33"/>
      <c r="X140" s="33"/>
      <c r="Y140" s="33"/>
      <c r="Z140" s="33"/>
      <c r="AA140" s="33"/>
      <c r="AF140" s="10"/>
      <c r="AG140" s="9"/>
      <c r="AH140" s="18"/>
      <c r="AI140" s="11"/>
      <c r="AJ140" s="11"/>
    </row>
    <row r="141" spans="7:36" ht="33" customHeight="1" x14ac:dyDescent="0.3">
      <c r="M141" s="9"/>
      <c r="N141" s="9"/>
      <c r="O141" s="12"/>
      <c r="P141" s="12"/>
      <c r="Q141" s="12"/>
      <c r="R141" s="12"/>
      <c r="S141" s="12"/>
      <c r="U141" s="33"/>
      <c r="V141" s="33"/>
      <c r="W141" s="33"/>
      <c r="X141" s="33"/>
      <c r="Y141" s="33"/>
      <c r="Z141" s="33"/>
      <c r="AA141" s="33"/>
      <c r="AG141" s="9"/>
      <c r="AH141" s="18"/>
      <c r="AI141" s="11"/>
      <c r="AJ141" s="11"/>
    </row>
    <row r="142" spans="7:36" ht="33" customHeight="1" x14ac:dyDescent="0.3">
      <c r="M142" s="9"/>
      <c r="N142" s="9"/>
      <c r="O142" s="12"/>
      <c r="P142" s="12"/>
      <c r="Q142" s="12"/>
      <c r="R142" s="12"/>
      <c r="S142" s="12"/>
      <c r="U142" s="33"/>
      <c r="V142" s="33"/>
      <c r="W142" s="33"/>
      <c r="X142" s="33"/>
      <c r="Y142" s="33"/>
      <c r="Z142" s="33"/>
      <c r="AA142" s="33"/>
      <c r="AG142" s="9"/>
      <c r="AH142" s="18"/>
      <c r="AI142" s="11"/>
      <c r="AJ142" s="11"/>
    </row>
    <row r="143" spans="7:36" ht="33" customHeight="1" x14ac:dyDescent="0.3">
      <c r="M143" s="9"/>
      <c r="N143" s="9"/>
      <c r="O143" s="12"/>
      <c r="P143" s="12"/>
      <c r="Q143" s="12"/>
      <c r="R143" s="12"/>
      <c r="S143" s="12"/>
      <c r="U143" s="33"/>
      <c r="V143" s="33"/>
      <c r="W143" s="33"/>
      <c r="X143" s="33"/>
      <c r="Y143" s="33"/>
      <c r="Z143" s="33"/>
      <c r="AA143" s="33"/>
      <c r="AG143" s="9"/>
      <c r="AH143" s="18"/>
      <c r="AI143" s="11"/>
      <c r="AJ143" s="11"/>
    </row>
    <row r="144" spans="7:36" ht="33" customHeight="1" x14ac:dyDescent="0.3">
      <c r="M144" s="9"/>
      <c r="N144" s="9"/>
      <c r="O144" s="12"/>
      <c r="P144" s="12"/>
      <c r="Q144" s="12"/>
      <c r="R144" s="12"/>
      <c r="S144" s="12"/>
      <c r="U144" s="33"/>
      <c r="V144" s="33"/>
      <c r="W144" s="33"/>
      <c r="X144" s="33"/>
      <c r="Y144" s="33"/>
      <c r="Z144" s="33"/>
      <c r="AA144" s="33"/>
      <c r="AG144" s="9"/>
      <c r="AH144" s="18"/>
      <c r="AI144" s="11"/>
      <c r="AJ144" s="11"/>
    </row>
    <row r="145" spans="13:36" ht="33" customHeight="1" x14ac:dyDescent="0.3">
      <c r="M145" s="9"/>
      <c r="N145" s="9"/>
      <c r="O145" s="12"/>
      <c r="P145" s="12"/>
      <c r="Q145" s="12"/>
      <c r="R145" s="12"/>
      <c r="S145" s="12"/>
      <c r="U145" s="33"/>
      <c r="V145" s="33"/>
      <c r="W145" s="33"/>
      <c r="X145" s="33"/>
      <c r="Y145" s="33"/>
      <c r="Z145" s="33"/>
      <c r="AA145" s="33"/>
      <c r="AG145" s="9"/>
      <c r="AH145" s="18"/>
      <c r="AI145" s="11"/>
      <c r="AJ145" s="11"/>
    </row>
    <row r="146" spans="13:36" ht="33" customHeight="1" x14ac:dyDescent="0.3">
      <c r="M146" s="9"/>
      <c r="N146" s="9"/>
      <c r="O146" s="12"/>
      <c r="P146" s="12"/>
      <c r="Q146" s="12"/>
      <c r="R146" s="12"/>
      <c r="S146" s="12"/>
      <c r="U146" s="33"/>
      <c r="V146" s="33"/>
      <c r="W146" s="33"/>
      <c r="X146" s="33"/>
      <c r="Y146" s="33"/>
      <c r="Z146" s="33"/>
      <c r="AA146" s="33"/>
      <c r="AG146" s="9"/>
      <c r="AH146" s="18"/>
      <c r="AI146" s="11"/>
      <c r="AJ146" s="11"/>
    </row>
    <row r="147" spans="13:36" ht="33" customHeight="1" x14ac:dyDescent="0.3">
      <c r="M147" s="9"/>
      <c r="N147" s="9"/>
      <c r="O147" s="12"/>
      <c r="P147" s="12"/>
      <c r="Q147" s="12"/>
      <c r="R147" s="12"/>
      <c r="S147" s="12"/>
      <c r="U147" s="33"/>
      <c r="V147" s="33"/>
      <c r="W147" s="33"/>
      <c r="X147" s="33"/>
      <c r="Y147" s="33"/>
      <c r="Z147" s="33"/>
      <c r="AA147" s="33"/>
      <c r="AG147" s="9"/>
      <c r="AH147" s="18"/>
      <c r="AI147" s="11"/>
      <c r="AJ147" s="11"/>
    </row>
    <row r="148" spans="13:36" ht="33" customHeight="1" x14ac:dyDescent="0.3">
      <c r="M148" s="9"/>
      <c r="N148" s="9"/>
      <c r="O148" s="12"/>
      <c r="P148" s="12"/>
      <c r="Q148" s="12"/>
      <c r="R148" s="12"/>
      <c r="S148" s="12"/>
      <c r="U148" s="33"/>
      <c r="V148" s="33"/>
      <c r="W148" s="33"/>
      <c r="X148" s="33"/>
      <c r="Y148" s="33"/>
      <c r="Z148" s="33"/>
      <c r="AA148" s="33"/>
      <c r="AG148" s="9"/>
      <c r="AH148" s="18"/>
      <c r="AI148" s="11"/>
      <c r="AJ148" s="11"/>
    </row>
    <row r="149" spans="13:36" ht="33" customHeight="1" x14ac:dyDescent="0.3">
      <c r="M149" s="9"/>
      <c r="N149" s="9"/>
      <c r="O149" s="12"/>
      <c r="P149" s="12"/>
      <c r="Q149" s="12"/>
      <c r="R149" s="12"/>
      <c r="S149" s="12"/>
      <c r="U149" s="33"/>
      <c r="V149" s="33"/>
      <c r="W149" s="33"/>
      <c r="X149" s="33"/>
      <c r="Y149" s="33"/>
      <c r="Z149" s="33"/>
      <c r="AA149" s="33"/>
      <c r="AG149" s="9"/>
      <c r="AH149" s="18"/>
      <c r="AI149" s="11"/>
      <c r="AJ149" s="11"/>
    </row>
    <row r="150" spans="13:36" ht="33" customHeight="1" x14ac:dyDescent="0.3">
      <c r="M150" s="9"/>
      <c r="N150" s="9"/>
      <c r="O150" s="12"/>
      <c r="P150" s="12"/>
      <c r="Q150" s="12"/>
      <c r="R150" s="12"/>
      <c r="S150" s="12"/>
      <c r="U150" s="33"/>
      <c r="V150" s="33"/>
      <c r="W150" s="33"/>
      <c r="X150" s="33"/>
      <c r="Y150" s="33"/>
      <c r="Z150" s="33"/>
      <c r="AA150" s="33"/>
      <c r="AG150" s="9"/>
      <c r="AH150" s="18"/>
      <c r="AI150" s="11"/>
      <c r="AJ150" s="11"/>
    </row>
    <row r="151" spans="13:36" ht="33" customHeight="1" x14ac:dyDescent="0.3">
      <c r="M151" s="9"/>
      <c r="N151" s="9"/>
      <c r="O151" s="12"/>
      <c r="P151" s="12"/>
      <c r="Q151" s="12"/>
      <c r="R151" s="12"/>
      <c r="S151" s="12"/>
      <c r="U151" s="33"/>
      <c r="V151" s="33"/>
      <c r="W151" s="33"/>
      <c r="X151" s="33"/>
      <c r="Y151" s="33"/>
      <c r="Z151" s="33"/>
      <c r="AA151" s="33"/>
      <c r="AG151" s="9"/>
      <c r="AH151" s="18"/>
      <c r="AI151" s="11"/>
      <c r="AJ151" s="11"/>
    </row>
    <row r="152" spans="13:36" ht="33" customHeight="1" x14ac:dyDescent="0.3">
      <c r="M152" s="9"/>
      <c r="N152" s="9"/>
      <c r="O152" s="12"/>
      <c r="P152" s="12"/>
      <c r="Q152" s="12"/>
      <c r="R152" s="12"/>
      <c r="S152" s="12"/>
      <c r="U152" s="33"/>
      <c r="V152" s="33"/>
      <c r="W152" s="33"/>
      <c r="X152" s="33"/>
      <c r="Y152" s="33"/>
      <c r="Z152" s="33"/>
      <c r="AA152" s="33"/>
      <c r="AG152" s="9"/>
      <c r="AH152" s="18"/>
      <c r="AI152" s="11"/>
      <c r="AJ152" s="11"/>
    </row>
    <row r="153" spans="13:36" ht="33" customHeight="1" x14ac:dyDescent="0.3">
      <c r="M153" s="9"/>
      <c r="N153" s="9"/>
      <c r="O153" s="12"/>
      <c r="P153" s="12"/>
      <c r="Q153" s="12"/>
      <c r="R153" s="12"/>
      <c r="S153" s="12"/>
      <c r="U153" s="33"/>
      <c r="V153" s="33"/>
      <c r="W153" s="33"/>
      <c r="X153" s="33"/>
      <c r="Y153" s="33"/>
      <c r="Z153" s="33"/>
      <c r="AA153" s="33"/>
      <c r="AG153" s="9"/>
      <c r="AH153" s="18"/>
      <c r="AI153" s="11"/>
      <c r="AJ153" s="11"/>
    </row>
    <row r="154" spans="13:36" ht="33" customHeight="1" x14ac:dyDescent="0.3">
      <c r="M154" s="9"/>
      <c r="N154" s="9"/>
      <c r="O154" s="12"/>
      <c r="P154" s="12"/>
      <c r="Q154" s="12"/>
      <c r="R154" s="12"/>
      <c r="S154" s="12"/>
      <c r="U154" s="33"/>
      <c r="V154" s="33"/>
      <c r="W154" s="33"/>
      <c r="X154" s="33"/>
      <c r="Y154" s="33"/>
      <c r="Z154" s="33"/>
      <c r="AA154" s="33"/>
      <c r="AG154" s="9"/>
      <c r="AH154" s="18"/>
      <c r="AI154" s="11"/>
      <c r="AJ154" s="11"/>
    </row>
    <row r="155" spans="13:36" ht="33" customHeight="1" x14ac:dyDescent="0.3">
      <c r="M155" s="9"/>
      <c r="N155" s="9"/>
      <c r="O155" s="12"/>
      <c r="P155" s="12"/>
      <c r="Q155" s="12"/>
      <c r="R155" s="12"/>
      <c r="S155" s="12"/>
      <c r="U155" s="33"/>
      <c r="V155" s="33"/>
      <c r="W155" s="33"/>
      <c r="X155" s="33"/>
      <c r="Y155" s="33"/>
      <c r="Z155" s="33"/>
      <c r="AA155" s="33"/>
      <c r="AG155" s="9"/>
      <c r="AH155" s="18"/>
      <c r="AI155" s="11"/>
      <c r="AJ155" s="11"/>
    </row>
    <row r="156" spans="13:36" ht="33" customHeight="1" x14ac:dyDescent="0.3">
      <c r="M156" s="9"/>
      <c r="N156" s="9"/>
      <c r="O156" s="12"/>
      <c r="P156" s="12"/>
      <c r="Q156" s="12"/>
      <c r="R156" s="12"/>
      <c r="S156" s="12"/>
      <c r="U156" s="33"/>
      <c r="V156" s="33"/>
      <c r="W156" s="33"/>
      <c r="X156" s="33"/>
      <c r="Y156" s="33"/>
      <c r="Z156" s="33"/>
      <c r="AA156" s="33"/>
      <c r="AG156" s="9"/>
      <c r="AH156" s="18"/>
      <c r="AI156" s="11"/>
      <c r="AJ156" s="11"/>
    </row>
    <row r="157" spans="13:36" ht="33" customHeight="1" x14ac:dyDescent="0.3">
      <c r="M157" s="9"/>
      <c r="N157" s="9"/>
      <c r="O157" s="12"/>
      <c r="P157" s="12"/>
      <c r="Q157" s="12"/>
      <c r="R157" s="12"/>
      <c r="S157" s="12"/>
      <c r="U157" s="33"/>
      <c r="V157" s="33"/>
      <c r="W157" s="33"/>
      <c r="X157" s="33"/>
      <c r="Y157" s="33"/>
      <c r="Z157" s="33"/>
      <c r="AA157" s="33"/>
      <c r="AG157" s="9"/>
      <c r="AH157" s="18"/>
      <c r="AI157" s="11"/>
      <c r="AJ157" s="11"/>
    </row>
    <row r="158" spans="13:36" ht="33" customHeight="1" x14ac:dyDescent="0.3">
      <c r="M158" s="9"/>
      <c r="N158" s="9"/>
      <c r="O158" s="12"/>
      <c r="P158" s="12"/>
      <c r="Q158" s="12"/>
      <c r="R158" s="12"/>
      <c r="S158" s="12"/>
      <c r="U158" s="33"/>
      <c r="V158" s="33"/>
      <c r="W158" s="33"/>
      <c r="X158" s="33"/>
      <c r="Y158" s="33"/>
      <c r="Z158" s="33"/>
      <c r="AA158" s="33"/>
      <c r="AG158" s="9"/>
      <c r="AH158" s="18"/>
      <c r="AI158" s="11"/>
      <c r="AJ158" s="11"/>
    </row>
    <row r="159" spans="13:36" ht="33" customHeight="1" x14ac:dyDescent="0.3">
      <c r="M159" s="9"/>
      <c r="N159" s="9"/>
      <c r="O159" s="12"/>
      <c r="P159" s="12"/>
      <c r="Q159" s="12"/>
      <c r="R159" s="12"/>
      <c r="S159" s="12"/>
      <c r="U159" s="33"/>
      <c r="V159" s="33"/>
      <c r="W159" s="33"/>
      <c r="X159" s="33"/>
      <c r="Y159" s="33"/>
      <c r="Z159" s="33"/>
      <c r="AA159" s="33"/>
      <c r="AG159" s="9"/>
      <c r="AH159" s="18"/>
      <c r="AI159" s="11"/>
      <c r="AJ159" s="11"/>
    </row>
    <row r="160" spans="13:36" ht="33" customHeight="1" x14ac:dyDescent="0.3">
      <c r="M160" s="9"/>
      <c r="N160" s="9"/>
      <c r="O160" s="12"/>
      <c r="P160" s="12"/>
      <c r="Q160" s="12"/>
      <c r="R160" s="12"/>
      <c r="S160" s="12"/>
      <c r="U160" s="33"/>
      <c r="V160" s="33"/>
      <c r="W160" s="33"/>
      <c r="X160" s="33"/>
      <c r="Y160" s="33"/>
      <c r="Z160" s="33"/>
      <c r="AA160" s="33"/>
      <c r="AG160" s="9"/>
      <c r="AH160" s="18"/>
      <c r="AI160" s="11"/>
      <c r="AJ160" s="11"/>
    </row>
    <row r="161" spans="13:36" ht="33" customHeight="1" x14ac:dyDescent="0.3">
      <c r="M161" s="9"/>
      <c r="N161" s="9"/>
      <c r="O161" s="12"/>
      <c r="P161" s="12"/>
      <c r="Q161" s="12"/>
      <c r="R161" s="12"/>
      <c r="S161" s="12"/>
      <c r="U161" s="33"/>
      <c r="V161" s="33"/>
      <c r="W161" s="33"/>
      <c r="X161" s="33"/>
      <c r="Y161" s="33"/>
      <c r="Z161" s="33"/>
      <c r="AA161" s="33"/>
      <c r="AG161" s="9"/>
      <c r="AH161" s="18"/>
      <c r="AI161" s="11"/>
      <c r="AJ161" s="11"/>
    </row>
    <row r="162" spans="13:36" ht="33" customHeight="1" x14ac:dyDescent="0.3">
      <c r="M162" s="9"/>
      <c r="N162" s="9"/>
      <c r="O162" s="12"/>
      <c r="P162" s="12"/>
      <c r="Q162" s="12"/>
      <c r="R162" s="12"/>
      <c r="S162" s="12"/>
      <c r="U162" s="33"/>
      <c r="V162" s="33"/>
      <c r="W162" s="33"/>
      <c r="X162" s="33"/>
      <c r="Y162" s="33"/>
      <c r="Z162" s="33"/>
      <c r="AA162" s="33"/>
      <c r="AG162" s="9"/>
      <c r="AH162" s="18"/>
      <c r="AI162" s="11"/>
      <c r="AJ162" s="11"/>
    </row>
    <row r="163" spans="13:36" ht="33" customHeight="1" x14ac:dyDescent="0.3">
      <c r="M163" s="9"/>
      <c r="N163" s="9"/>
      <c r="O163" s="12"/>
      <c r="P163" s="12"/>
      <c r="Q163" s="12"/>
      <c r="R163" s="12"/>
      <c r="S163" s="12"/>
      <c r="U163" s="33"/>
      <c r="V163" s="33"/>
      <c r="W163" s="33"/>
      <c r="X163" s="33"/>
      <c r="Y163" s="33"/>
      <c r="Z163" s="33"/>
      <c r="AA163" s="33"/>
      <c r="AG163" s="9"/>
      <c r="AH163" s="18"/>
      <c r="AI163" s="11"/>
      <c r="AJ163" s="11"/>
    </row>
    <row r="164" spans="13:36" ht="33" customHeight="1" x14ac:dyDescent="0.3">
      <c r="M164" s="9"/>
      <c r="N164" s="9"/>
      <c r="O164" s="12"/>
      <c r="P164" s="12"/>
      <c r="Q164" s="12"/>
      <c r="R164" s="12"/>
      <c r="S164" s="12"/>
      <c r="U164" s="33"/>
      <c r="V164" s="33"/>
      <c r="W164" s="33"/>
      <c r="X164" s="33"/>
      <c r="Y164" s="33"/>
      <c r="Z164" s="33"/>
      <c r="AA164" s="33"/>
      <c r="AG164" s="9"/>
      <c r="AH164" s="18"/>
      <c r="AI164" s="11"/>
      <c r="AJ164" s="11"/>
    </row>
    <row r="165" spans="13:36" ht="33" customHeight="1" x14ac:dyDescent="0.3">
      <c r="M165" s="9"/>
      <c r="N165" s="9"/>
      <c r="O165" s="12"/>
      <c r="P165" s="12"/>
      <c r="Q165" s="12"/>
      <c r="R165" s="12"/>
      <c r="S165" s="12"/>
      <c r="U165" s="33"/>
      <c r="V165" s="33"/>
      <c r="W165" s="33"/>
      <c r="X165" s="33"/>
      <c r="Y165" s="33"/>
      <c r="Z165" s="33"/>
      <c r="AA165" s="33"/>
      <c r="AG165" s="9"/>
      <c r="AH165" s="18"/>
      <c r="AI165" s="11"/>
      <c r="AJ165" s="11"/>
    </row>
    <row r="166" spans="13:36" ht="33" customHeight="1" x14ac:dyDescent="0.3">
      <c r="M166" s="9"/>
      <c r="N166" s="9"/>
      <c r="O166" s="12"/>
      <c r="P166" s="12"/>
      <c r="Q166" s="12"/>
      <c r="R166" s="12"/>
      <c r="S166" s="12"/>
      <c r="U166" s="33"/>
      <c r="V166" s="33"/>
      <c r="W166" s="33"/>
      <c r="X166" s="33"/>
      <c r="Y166" s="33"/>
      <c r="Z166" s="33"/>
      <c r="AA166" s="33"/>
      <c r="AG166" s="9"/>
      <c r="AH166" s="18"/>
      <c r="AI166" s="11"/>
      <c r="AJ166" s="11"/>
    </row>
    <row r="167" spans="13:36" ht="33" customHeight="1" x14ac:dyDescent="0.3">
      <c r="M167" s="9"/>
      <c r="N167" s="9"/>
      <c r="O167" s="12"/>
      <c r="P167" s="12"/>
      <c r="Q167" s="12"/>
      <c r="R167" s="12"/>
      <c r="S167" s="12"/>
      <c r="U167" s="33"/>
      <c r="V167" s="33"/>
      <c r="W167" s="33"/>
      <c r="X167" s="33"/>
      <c r="Y167" s="33"/>
      <c r="Z167" s="33"/>
      <c r="AA167" s="33"/>
      <c r="AG167" s="9"/>
      <c r="AH167" s="18"/>
      <c r="AI167" s="11"/>
      <c r="AJ167" s="11"/>
    </row>
    <row r="168" spans="13:36" ht="33" customHeight="1" x14ac:dyDescent="0.3">
      <c r="M168" s="9"/>
      <c r="N168" s="9"/>
      <c r="O168" s="12"/>
      <c r="P168" s="12"/>
      <c r="Q168" s="12"/>
      <c r="R168" s="12"/>
      <c r="S168" s="12"/>
      <c r="U168" s="33"/>
      <c r="V168" s="33"/>
      <c r="W168" s="33"/>
      <c r="X168" s="33"/>
      <c r="Y168" s="33"/>
      <c r="Z168" s="33"/>
      <c r="AA168" s="33"/>
      <c r="AG168" s="9"/>
      <c r="AH168" s="18"/>
      <c r="AI168" s="11"/>
      <c r="AJ168" s="11"/>
    </row>
    <row r="169" spans="13:36" ht="33" customHeight="1" x14ac:dyDescent="0.3">
      <c r="M169" s="9"/>
      <c r="N169" s="9"/>
      <c r="O169" s="12"/>
      <c r="P169" s="12"/>
      <c r="Q169" s="12"/>
      <c r="R169" s="12"/>
      <c r="S169" s="12"/>
      <c r="U169" s="33"/>
      <c r="V169" s="33"/>
      <c r="W169" s="33"/>
      <c r="X169" s="33"/>
      <c r="Y169" s="33"/>
      <c r="Z169" s="33"/>
      <c r="AA169" s="33"/>
      <c r="AG169" s="9"/>
      <c r="AH169" s="18"/>
      <c r="AI169" s="11"/>
      <c r="AJ169" s="11"/>
    </row>
    <row r="170" spans="13:36" ht="33" customHeight="1" x14ac:dyDescent="0.3">
      <c r="M170" s="9"/>
      <c r="N170" s="9"/>
      <c r="O170" s="12"/>
      <c r="P170" s="12"/>
      <c r="Q170" s="12"/>
      <c r="R170" s="12"/>
      <c r="S170" s="12"/>
      <c r="U170" s="33"/>
      <c r="V170" s="33"/>
      <c r="W170" s="33"/>
      <c r="X170" s="33"/>
      <c r="Y170" s="33"/>
      <c r="Z170" s="33"/>
      <c r="AA170" s="33"/>
      <c r="AG170" s="9"/>
      <c r="AH170" s="18"/>
      <c r="AI170" s="11"/>
      <c r="AJ170" s="11"/>
    </row>
    <row r="171" spans="13:36" ht="33" customHeight="1" x14ac:dyDescent="0.3">
      <c r="M171" s="9"/>
      <c r="N171" s="9"/>
      <c r="O171" s="12"/>
      <c r="P171" s="12"/>
      <c r="Q171" s="12"/>
      <c r="R171" s="12"/>
      <c r="S171" s="12"/>
      <c r="U171" s="33"/>
      <c r="V171" s="33"/>
      <c r="W171" s="33"/>
      <c r="X171" s="33"/>
      <c r="Y171" s="33"/>
      <c r="Z171" s="33"/>
      <c r="AA171" s="33"/>
      <c r="AG171" s="9"/>
      <c r="AH171" s="18"/>
      <c r="AI171" s="11"/>
      <c r="AJ171" s="11"/>
    </row>
    <row r="172" spans="13:36" ht="33" customHeight="1" x14ac:dyDescent="0.3">
      <c r="M172" s="9"/>
      <c r="N172" s="9"/>
      <c r="O172" s="12"/>
      <c r="P172" s="12"/>
      <c r="Q172" s="12"/>
      <c r="R172" s="12"/>
      <c r="S172" s="12"/>
      <c r="U172" s="33"/>
      <c r="V172" s="33"/>
      <c r="W172" s="33"/>
      <c r="X172" s="33"/>
      <c r="Y172" s="33"/>
      <c r="Z172" s="33"/>
      <c r="AA172" s="33"/>
      <c r="AG172" s="9"/>
      <c r="AH172" s="18"/>
      <c r="AI172" s="11"/>
      <c r="AJ172" s="11"/>
    </row>
    <row r="173" spans="13:36" ht="33" customHeight="1" x14ac:dyDescent="0.3">
      <c r="M173" s="9"/>
      <c r="N173" s="9"/>
      <c r="O173" s="12"/>
      <c r="P173" s="12"/>
      <c r="Q173" s="12"/>
      <c r="R173" s="12"/>
      <c r="S173" s="12"/>
      <c r="U173" s="33"/>
      <c r="V173" s="33"/>
      <c r="W173" s="33"/>
      <c r="X173" s="33"/>
      <c r="Y173" s="33"/>
      <c r="Z173" s="33"/>
      <c r="AA173" s="33"/>
      <c r="AG173" s="9"/>
      <c r="AH173" s="18"/>
      <c r="AI173" s="11"/>
      <c r="AJ173" s="11"/>
    </row>
    <row r="174" spans="13:36" ht="33" customHeight="1" x14ac:dyDescent="0.3">
      <c r="M174" s="9"/>
      <c r="N174" s="9"/>
      <c r="O174" s="12"/>
      <c r="P174" s="12"/>
      <c r="Q174" s="12"/>
      <c r="R174" s="12"/>
      <c r="S174" s="12"/>
      <c r="U174" s="33"/>
      <c r="V174" s="33"/>
      <c r="W174" s="33"/>
      <c r="X174" s="33"/>
      <c r="Y174" s="33"/>
      <c r="Z174" s="33"/>
      <c r="AA174" s="33"/>
      <c r="AG174" s="9"/>
      <c r="AH174" s="18"/>
      <c r="AI174" s="11"/>
      <c r="AJ174" s="11"/>
    </row>
    <row r="175" spans="13:36" ht="33" customHeight="1" x14ac:dyDescent="0.3">
      <c r="M175" s="9"/>
      <c r="N175" s="9"/>
      <c r="O175" s="12"/>
      <c r="P175" s="12"/>
      <c r="Q175" s="12"/>
      <c r="R175" s="12"/>
      <c r="S175" s="12"/>
      <c r="U175" s="33"/>
      <c r="V175" s="33"/>
      <c r="W175" s="33"/>
      <c r="X175" s="33"/>
      <c r="Y175" s="33"/>
      <c r="Z175" s="33"/>
      <c r="AA175" s="33"/>
      <c r="AG175" s="9"/>
      <c r="AH175" s="18"/>
      <c r="AI175" s="11"/>
      <c r="AJ175" s="11"/>
    </row>
    <row r="176" spans="13:36" ht="33" customHeight="1" x14ac:dyDescent="0.3">
      <c r="M176" s="9"/>
      <c r="N176" s="9"/>
      <c r="O176" s="12"/>
      <c r="P176" s="12"/>
      <c r="Q176" s="12"/>
      <c r="R176" s="12"/>
      <c r="S176" s="12"/>
      <c r="U176" s="33"/>
      <c r="V176" s="33"/>
      <c r="W176" s="33"/>
      <c r="X176" s="33"/>
      <c r="Y176" s="33"/>
      <c r="Z176" s="33"/>
      <c r="AA176" s="33"/>
      <c r="AG176" s="9"/>
      <c r="AH176" s="18"/>
      <c r="AI176" s="11"/>
      <c r="AJ176" s="11"/>
    </row>
    <row r="177" spans="13:36" ht="33" customHeight="1" x14ac:dyDescent="0.3">
      <c r="M177" s="9"/>
      <c r="N177" s="9"/>
      <c r="O177" s="12"/>
      <c r="P177" s="12"/>
      <c r="Q177" s="12"/>
      <c r="R177" s="12"/>
      <c r="S177" s="12"/>
      <c r="U177" s="33"/>
      <c r="V177" s="33"/>
      <c r="W177" s="33"/>
      <c r="X177" s="33"/>
      <c r="Y177" s="33"/>
      <c r="Z177" s="33"/>
      <c r="AA177" s="33"/>
      <c r="AG177" s="9"/>
      <c r="AH177" s="18"/>
      <c r="AI177" s="11"/>
      <c r="AJ177" s="11"/>
    </row>
    <row r="178" spans="13:36" ht="33" customHeight="1" x14ac:dyDescent="0.3">
      <c r="M178" s="9"/>
      <c r="N178" s="9"/>
      <c r="O178" s="12"/>
      <c r="P178" s="12"/>
      <c r="Q178" s="12"/>
      <c r="R178" s="12"/>
      <c r="S178" s="12"/>
      <c r="U178" s="33"/>
      <c r="V178" s="33"/>
      <c r="W178" s="33"/>
      <c r="X178" s="33"/>
      <c r="Y178" s="33"/>
      <c r="Z178" s="33"/>
      <c r="AA178" s="33"/>
      <c r="AG178" s="9"/>
      <c r="AH178" s="18"/>
      <c r="AI178" s="11"/>
      <c r="AJ178" s="11"/>
    </row>
    <row r="179" spans="13:36" ht="33" customHeight="1" x14ac:dyDescent="0.3">
      <c r="M179" s="9"/>
      <c r="N179" s="9"/>
      <c r="O179" s="12"/>
      <c r="P179" s="12"/>
      <c r="Q179" s="12"/>
      <c r="R179" s="12"/>
      <c r="S179" s="12"/>
      <c r="U179" s="33"/>
      <c r="V179" s="33"/>
      <c r="W179" s="33"/>
      <c r="X179" s="33"/>
      <c r="Y179" s="33"/>
      <c r="Z179" s="33"/>
      <c r="AA179" s="33"/>
      <c r="AG179" s="9"/>
      <c r="AH179" s="18"/>
      <c r="AI179" s="11"/>
      <c r="AJ179" s="11"/>
    </row>
    <row r="180" spans="13:36" ht="33" customHeight="1" x14ac:dyDescent="0.3">
      <c r="M180" s="9"/>
      <c r="N180" s="9"/>
      <c r="O180" s="12"/>
      <c r="P180" s="12"/>
      <c r="Q180" s="12"/>
      <c r="R180" s="12"/>
      <c r="S180" s="12"/>
      <c r="U180" s="33"/>
      <c r="V180" s="33"/>
      <c r="W180" s="33"/>
      <c r="X180" s="33"/>
      <c r="Y180" s="33"/>
      <c r="Z180" s="33"/>
      <c r="AA180" s="33"/>
      <c r="AG180" s="9"/>
      <c r="AH180" s="18"/>
      <c r="AI180" s="11"/>
      <c r="AJ180" s="11"/>
    </row>
    <row r="181" spans="13:36" ht="33" customHeight="1" x14ac:dyDescent="0.3">
      <c r="M181" s="9"/>
      <c r="N181" s="9"/>
      <c r="O181" s="12"/>
      <c r="P181" s="12"/>
      <c r="Q181" s="12"/>
      <c r="R181" s="12"/>
      <c r="S181" s="12"/>
      <c r="U181" s="33"/>
      <c r="V181" s="33"/>
      <c r="W181" s="33"/>
      <c r="X181" s="33"/>
      <c r="Y181" s="33"/>
      <c r="Z181" s="33"/>
      <c r="AA181" s="33"/>
      <c r="AG181" s="9"/>
      <c r="AH181" s="18"/>
      <c r="AI181" s="11"/>
      <c r="AJ181" s="11"/>
    </row>
    <row r="182" spans="13:36" ht="33" customHeight="1" x14ac:dyDescent="0.3">
      <c r="M182" s="9"/>
      <c r="N182" s="9"/>
      <c r="O182" s="12"/>
      <c r="P182" s="12"/>
      <c r="Q182" s="12"/>
      <c r="R182" s="12"/>
      <c r="S182" s="12"/>
      <c r="U182" s="33"/>
      <c r="V182" s="33"/>
      <c r="W182" s="33"/>
      <c r="X182" s="33"/>
      <c r="Y182" s="33"/>
      <c r="Z182" s="33"/>
      <c r="AA182" s="33"/>
      <c r="AG182" s="9"/>
      <c r="AH182" s="18"/>
      <c r="AI182" s="11"/>
      <c r="AJ182" s="11"/>
    </row>
    <row r="183" spans="13:36" ht="33" customHeight="1" x14ac:dyDescent="0.3">
      <c r="M183" s="9"/>
      <c r="N183" s="9"/>
      <c r="O183" s="12"/>
      <c r="P183" s="12"/>
      <c r="Q183" s="12"/>
      <c r="R183" s="12"/>
      <c r="S183" s="12"/>
      <c r="U183" s="33"/>
      <c r="V183" s="33"/>
      <c r="W183" s="33"/>
      <c r="X183" s="33"/>
      <c r="Y183" s="33"/>
      <c r="Z183" s="33"/>
      <c r="AA183" s="33"/>
      <c r="AG183" s="9"/>
      <c r="AH183" s="18"/>
      <c r="AI183" s="11"/>
      <c r="AJ183" s="11"/>
    </row>
    <row r="184" spans="13:36" ht="33" customHeight="1" x14ac:dyDescent="0.3">
      <c r="M184" s="9"/>
      <c r="N184" s="9"/>
      <c r="O184" s="12"/>
      <c r="P184" s="12"/>
      <c r="Q184" s="12"/>
      <c r="R184" s="12"/>
      <c r="S184" s="12"/>
      <c r="U184" s="33"/>
      <c r="V184" s="33"/>
      <c r="W184" s="33"/>
      <c r="X184" s="33"/>
      <c r="Y184" s="33"/>
      <c r="Z184" s="33"/>
      <c r="AA184" s="33"/>
      <c r="AG184" s="9"/>
      <c r="AH184" s="18"/>
      <c r="AI184" s="11"/>
      <c r="AJ184" s="11"/>
    </row>
    <row r="185" spans="13:36" ht="33" customHeight="1" x14ac:dyDescent="0.3">
      <c r="M185" s="9"/>
      <c r="N185" s="9"/>
      <c r="O185" s="12"/>
      <c r="P185" s="12"/>
      <c r="Q185" s="12"/>
      <c r="R185" s="12"/>
      <c r="S185" s="12"/>
      <c r="U185" s="33"/>
      <c r="V185" s="33"/>
      <c r="W185" s="33"/>
      <c r="X185" s="33"/>
      <c r="Y185" s="33"/>
      <c r="Z185" s="33"/>
      <c r="AA185" s="33"/>
      <c r="AG185" s="9"/>
      <c r="AH185" s="18"/>
      <c r="AI185" s="11"/>
      <c r="AJ185" s="11"/>
    </row>
    <row r="186" spans="13:36" ht="33" customHeight="1" x14ac:dyDescent="0.3">
      <c r="M186" s="9"/>
      <c r="N186" s="9"/>
      <c r="O186" s="12"/>
      <c r="P186" s="12"/>
      <c r="Q186" s="12"/>
      <c r="R186" s="12"/>
      <c r="S186" s="12"/>
      <c r="U186" s="33"/>
      <c r="V186" s="33"/>
      <c r="W186" s="33"/>
      <c r="X186" s="33"/>
      <c r="Y186" s="33"/>
      <c r="Z186" s="33"/>
      <c r="AA186" s="33"/>
      <c r="AG186" s="9"/>
      <c r="AH186" s="18"/>
      <c r="AI186" s="11"/>
      <c r="AJ186" s="11"/>
    </row>
    <row r="187" spans="13:36" ht="33" customHeight="1" x14ac:dyDescent="0.3">
      <c r="M187" s="9"/>
      <c r="N187" s="9"/>
      <c r="O187" s="12"/>
      <c r="P187" s="12"/>
      <c r="Q187" s="12"/>
      <c r="R187" s="12"/>
      <c r="S187" s="12"/>
      <c r="U187" s="33"/>
      <c r="V187" s="33"/>
      <c r="W187" s="33"/>
      <c r="X187" s="33"/>
      <c r="Y187" s="33"/>
      <c r="Z187" s="33"/>
      <c r="AA187" s="33"/>
      <c r="AG187" s="9"/>
      <c r="AH187" s="18"/>
      <c r="AI187" s="11"/>
      <c r="AJ187" s="11"/>
    </row>
    <row r="188" spans="13:36" ht="33" customHeight="1" x14ac:dyDescent="0.3">
      <c r="M188" s="9"/>
      <c r="N188" s="9"/>
      <c r="O188" s="12"/>
      <c r="P188" s="12"/>
      <c r="Q188" s="12"/>
      <c r="R188" s="12"/>
      <c r="S188" s="12"/>
      <c r="U188" s="33"/>
      <c r="V188" s="33"/>
      <c r="W188" s="33"/>
      <c r="X188" s="33"/>
      <c r="Y188" s="33"/>
      <c r="Z188" s="33"/>
      <c r="AA188" s="33"/>
      <c r="AG188" s="9"/>
      <c r="AH188" s="18"/>
      <c r="AI188" s="11"/>
      <c r="AJ188" s="11"/>
    </row>
    <row r="189" spans="13:36" ht="33" customHeight="1" x14ac:dyDescent="0.3">
      <c r="M189" s="9"/>
      <c r="N189" s="9"/>
      <c r="O189" s="12"/>
      <c r="P189" s="12"/>
      <c r="Q189" s="12"/>
      <c r="R189" s="12"/>
      <c r="S189" s="12"/>
      <c r="U189" s="33"/>
      <c r="V189" s="33"/>
      <c r="W189" s="33"/>
      <c r="X189" s="33"/>
      <c r="Y189" s="33"/>
      <c r="Z189" s="33"/>
      <c r="AA189" s="33"/>
      <c r="AG189" s="9"/>
      <c r="AH189" s="18"/>
      <c r="AI189" s="11"/>
      <c r="AJ189" s="11"/>
    </row>
    <row r="190" spans="13:36" ht="33" customHeight="1" x14ac:dyDescent="0.3">
      <c r="M190" s="9"/>
      <c r="N190" s="9"/>
      <c r="O190" s="12"/>
      <c r="P190" s="12"/>
      <c r="Q190" s="12"/>
      <c r="R190" s="12"/>
      <c r="S190" s="12"/>
      <c r="U190" s="33"/>
      <c r="V190" s="33"/>
      <c r="W190" s="33"/>
      <c r="X190" s="33"/>
      <c r="Y190" s="33"/>
      <c r="Z190" s="33"/>
      <c r="AA190" s="33"/>
      <c r="AG190" s="9"/>
      <c r="AH190" s="18"/>
      <c r="AI190" s="11"/>
      <c r="AJ190" s="11"/>
    </row>
    <row r="191" spans="13:36" ht="33" customHeight="1" x14ac:dyDescent="0.3">
      <c r="M191" s="9"/>
      <c r="N191" s="9"/>
      <c r="O191" s="12"/>
      <c r="P191" s="12"/>
      <c r="Q191" s="12"/>
      <c r="R191" s="12"/>
      <c r="S191" s="12"/>
      <c r="U191" s="33"/>
      <c r="V191" s="33"/>
      <c r="W191" s="33"/>
      <c r="X191" s="33"/>
      <c r="Y191" s="33"/>
      <c r="Z191" s="33"/>
      <c r="AA191" s="33"/>
      <c r="AG191" s="9"/>
      <c r="AH191" s="18"/>
      <c r="AI191" s="11"/>
      <c r="AJ191" s="11"/>
    </row>
    <row r="192" spans="13:36" ht="33" customHeight="1" x14ac:dyDescent="0.3">
      <c r="M192" s="9"/>
      <c r="N192" s="9"/>
      <c r="O192" s="12"/>
      <c r="P192" s="12"/>
      <c r="Q192" s="12"/>
      <c r="R192" s="12"/>
      <c r="S192" s="12"/>
      <c r="U192" s="33"/>
      <c r="V192" s="33"/>
      <c r="W192" s="33"/>
      <c r="X192" s="33"/>
      <c r="Y192" s="33"/>
      <c r="Z192" s="33"/>
      <c r="AA192" s="33"/>
      <c r="AG192" s="9"/>
      <c r="AH192" s="18"/>
      <c r="AI192" s="11"/>
      <c r="AJ192" s="11"/>
    </row>
    <row r="193" spans="13:36" ht="33" customHeight="1" x14ac:dyDescent="0.3">
      <c r="M193" s="9"/>
      <c r="N193" s="9"/>
      <c r="O193" s="12"/>
      <c r="P193" s="12"/>
      <c r="Q193" s="12"/>
      <c r="R193" s="12"/>
      <c r="S193" s="12"/>
      <c r="U193" s="33"/>
      <c r="V193" s="33"/>
      <c r="W193" s="33"/>
      <c r="X193" s="33"/>
      <c r="Y193" s="33"/>
      <c r="Z193" s="33"/>
      <c r="AA193" s="33"/>
      <c r="AG193" s="9"/>
      <c r="AH193" s="18"/>
      <c r="AI193" s="11"/>
      <c r="AJ193" s="11"/>
    </row>
    <row r="194" spans="13:36" ht="33" customHeight="1" x14ac:dyDescent="0.3">
      <c r="M194" s="9"/>
      <c r="N194" s="9"/>
      <c r="O194" s="12"/>
      <c r="P194" s="12"/>
      <c r="Q194" s="12"/>
      <c r="R194" s="12"/>
      <c r="S194" s="12"/>
      <c r="U194" s="33"/>
      <c r="V194" s="33"/>
      <c r="W194" s="33"/>
      <c r="X194" s="33"/>
      <c r="Y194" s="33"/>
      <c r="Z194" s="33"/>
      <c r="AA194" s="33"/>
      <c r="AG194" s="9"/>
      <c r="AH194" s="18"/>
      <c r="AI194" s="11"/>
      <c r="AJ194" s="11"/>
    </row>
    <row r="195" spans="13:36" ht="33" customHeight="1" x14ac:dyDescent="0.3">
      <c r="M195" s="9"/>
      <c r="N195" s="9"/>
      <c r="O195" s="12"/>
      <c r="P195" s="12"/>
      <c r="Q195" s="12"/>
      <c r="R195" s="12"/>
      <c r="S195" s="12"/>
      <c r="U195" s="33"/>
      <c r="V195" s="33"/>
      <c r="W195" s="33"/>
      <c r="X195" s="33"/>
      <c r="Y195" s="33"/>
      <c r="Z195" s="33"/>
      <c r="AA195" s="33"/>
      <c r="AG195" s="9"/>
      <c r="AH195" s="18"/>
      <c r="AI195" s="11"/>
      <c r="AJ195" s="11"/>
    </row>
    <row r="196" spans="13:36" ht="33" customHeight="1" x14ac:dyDescent="0.3">
      <c r="M196" s="9"/>
      <c r="N196" s="9"/>
      <c r="O196" s="12"/>
      <c r="P196" s="12"/>
      <c r="Q196" s="12"/>
      <c r="R196" s="12"/>
      <c r="S196" s="12"/>
      <c r="U196" s="33"/>
      <c r="V196" s="33"/>
      <c r="W196" s="33"/>
      <c r="X196" s="33"/>
      <c r="Y196" s="33"/>
      <c r="Z196" s="33"/>
      <c r="AA196" s="33"/>
      <c r="AG196" s="9"/>
      <c r="AH196" s="18"/>
      <c r="AI196" s="11"/>
      <c r="AJ196" s="11"/>
    </row>
    <row r="197" spans="13:36" ht="33" customHeight="1" x14ac:dyDescent="0.3">
      <c r="M197" s="9"/>
      <c r="N197" s="9"/>
      <c r="O197" s="12"/>
      <c r="P197" s="12"/>
      <c r="Q197" s="12"/>
      <c r="R197" s="12"/>
      <c r="S197" s="12"/>
      <c r="U197" s="33"/>
      <c r="V197" s="33"/>
      <c r="W197" s="33"/>
      <c r="X197" s="33"/>
      <c r="Y197" s="33"/>
      <c r="Z197" s="33"/>
      <c r="AA197" s="33"/>
      <c r="AG197" s="9"/>
      <c r="AH197" s="18"/>
      <c r="AI197" s="11"/>
      <c r="AJ197" s="11"/>
    </row>
    <row r="198" spans="13:36" ht="33" customHeight="1" x14ac:dyDescent="0.3">
      <c r="M198" s="9"/>
      <c r="N198" s="9"/>
      <c r="O198" s="12"/>
      <c r="P198" s="12"/>
      <c r="Q198" s="12"/>
      <c r="R198" s="12"/>
      <c r="S198" s="12"/>
      <c r="U198" s="33"/>
      <c r="V198" s="33"/>
      <c r="W198" s="33"/>
      <c r="X198" s="33"/>
      <c r="Y198" s="33"/>
      <c r="Z198" s="33"/>
      <c r="AA198" s="33"/>
      <c r="AG198" s="9"/>
      <c r="AH198" s="18"/>
      <c r="AI198" s="11"/>
      <c r="AJ198" s="11"/>
    </row>
    <row r="199" spans="13:36" ht="33" customHeight="1" x14ac:dyDescent="0.3">
      <c r="M199" s="9"/>
      <c r="N199" s="9"/>
      <c r="O199" s="12"/>
      <c r="P199" s="12"/>
      <c r="Q199" s="12"/>
      <c r="R199" s="12"/>
      <c r="S199" s="12"/>
      <c r="U199" s="33"/>
      <c r="V199" s="33"/>
      <c r="W199" s="33"/>
      <c r="X199" s="33"/>
      <c r="Y199" s="33"/>
      <c r="Z199" s="33"/>
      <c r="AA199" s="33"/>
      <c r="AG199" s="9"/>
      <c r="AH199" s="18"/>
      <c r="AI199" s="11"/>
      <c r="AJ199" s="11"/>
    </row>
    <row r="200" spans="13:36" ht="33" customHeight="1" x14ac:dyDescent="0.3">
      <c r="M200" s="9"/>
      <c r="N200" s="9"/>
      <c r="O200" s="12"/>
      <c r="P200" s="12"/>
      <c r="Q200" s="12"/>
      <c r="R200" s="12"/>
      <c r="S200" s="12"/>
      <c r="U200" s="33"/>
      <c r="V200" s="33"/>
      <c r="W200" s="33"/>
      <c r="X200" s="33"/>
      <c r="Y200" s="33"/>
      <c r="Z200" s="33"/>
      <c r="AA200" s="33"/>
      <c r="AG200" s="9"/>
      <c r="AH200" s="18"/>
      <c r="AI200" s="11"/>
      <c r="AJ200" s="11"/>
    </row>
    <row r="201" spans="13:36" ht="33" customHeight="1" x14ac:dyDescent="0.3">
      <c r="M201" s="9"/>
      <c r="N201" s="9"/>
      <c r="O201" s="12"/>
      <c r="P201" s="12"/>
      <c r="Q201" s="12"/>
      <c r="R201" s="12"/>
      <c r="S201" s="12"/>
      <c r="U201" s="33"/>
      <c r="V201" s="33"/>
      <c r="W201" s="33"/>
      <c r="X201" s="33"/>
      <c r="Y201" s="33"/>
      <c r="Z201" s="33"/>
      <c r="AA201" s="33"/>
      <c r="AG201" s="9"/>
      <c r="AH201" s="18"/>
      <c r="AI201" s="11"/>
      <c r="AJ201" s="11"/>
    </row>
    <row r="202" spans="13:36" ht="33" customHeight="1" x14ac:dyDescent="0.3">
      <c r="M202" s="9"/>
      <c r="N202" s="9"/>
      <c r="O202" s="12"/>
      <c r="P202" s="12"/>
      <c r="Q202" s="12"/>
      <c r="R202" s="12"/>
      <c r="S202" s="12"/>
      <c r="U202" s="33"/>
      <c r="V202" s="33"/>
      <c r="W202" s="33"/>
      <c r="X202" s="33"/>
      <c r="Y202" s="33"/>
      <c r="Z202" s="33"/>
      <c r="AA202" s="33"/>
      <c r="AG202" s="9"/>
      <c r="AH202" s="18"/>
      <c r="AI202" s="11"/>
      <c r="AJ202" s="11"/>
    </row>
    <row r="203" spans="13:36" ht="33" customHeight="1" x14ac:dyDescent="0.3">
      <c r="M203" s="9"/>
      <c r="N203" s="9"/>
      <c r="O203" s="12"/>
      <c r="P203" s="12"/>
      <c r="Q203" s="12"/>
      <c r="R203" s="12"/>
      <c r="S203" s="12"/>
      <c r="U203" s="33"/>
      <c r="V203" s="33"/>
      <c r="W203" s="33"/>
      <c r="X203" s="33"/>
      <c r="Y203" s="33"/>
      <c r="Z203" s="33"/>
      <c r="AA203" s="33"/>
      <c r="AG203" s="9"/>
      <c r="AH203" s="18"/>
      <c r="AI203" s="11"/>
      <c r="AJ203" s="11"/>
    </row>
    <row r="204" spans="13:36" ht="33" customHeight="1" x14ac:dyDescent="0.3">
      <c r="M204" s="9"/>
      <c r="N204" s="9"/>
      <c r="O204" s="12"/>
      <c r="P204" s="12"/>
      <c r="Q204" s="12"/>
      <c r="R204" s="12"/>
      <c r="S204" s="12"/>
      <c r="U204" s="33"/>
      <c r="V204" s="33"/>
      <c r="W204" s="33"/>
      <c r="X204" s="33"/>
      <c r="Y204" s="33"/>
      <c r="Z204" s="33"/>
      <c r="AA204" s="33"/>
      <c r="AG204" s="9"/>
      <c r="AH204" s="18"/>
      <c r="AI204" s="11"/>
      <c r="AJ204" s="11"/>
    </row>
    <row r="205" spans="13:36" ht="33" customHeight="1" x14ac:dyDescent="0.3">
      <c r="M205" s="9"/>
      <c r="N205" s="9"/>
      <c r="O205" s="12"/>
      <c r="P205" s="12"/>
      <c r="Q205" s="12"/>
      <c r="R205" s="12"/>
      <c r="S205" s="12"/>
      <c r="U205" s="33"/>
      <c r="V205" s="33"/>
      <c r="W205" s="33"/>
      <c r="X205" s="33"/>
      <c r="Y205" s="33"/>
      <c r="Z205" s="33"/>
      <c r="AA205" s="33"/>
      <c r="AG205" s="9"/>
      <c r="AH205" s="18"/>
      <c r="AI205" s="11"/>
      <c r="AJ205" s="11"/>
    </row>
    <row r="206" spans="13:36" ht="33" customHeight="1" x14ac:dyDescent="0.3">
      <c r="M206" s="9"/>
      <c r="N206" s="9"/>
      <c r="O206" s="12"/>
      <c r="P206" s="12"/>
      <c r="Q206" s="12"/>
      <c r="R206" s="12"/>
      <c r="S206" s="12"/>
      <c r="U206" s="33"/>
      <c r="V206" s="33"/>
      <c r="W206" s="33"/>
      <c r="X206" s="33"/>
      <c r="Y206" s="33"/>
      <c r="Z206" s="33"/>
      <c r="AA206" s="33"/>
      <c r="AG206" s="9"/>
      <c r="AH206" s="18"/>
      <c r="AI206" s="11"/>
      <c r="AJ206" s="11"/>
    </row>
    <row r="207" spans="13:36" ht="33" customHeight="1" x14ac:dyDescent="0.3">
      <c r="M207" s="9"/>
      <c r="N207" s="9"/>
      <c r="O207" s="12"/>
      <c r="P207" s="12"/>
      <c r="Q207" s="12"/>
      <c r="R207" s="12"/>
      <c r="S207" s="12"/>
      <c r="U207" s="33"/>
      <c r="V207" s="33"/>
      <c r="W207" s="33"/>
      <c r="X207" s="33"/>
      <c r="Y207" s="33"/>
      <c r="Z207" s="33"/>
      <c r="AA207" s="33"/>
      <c r="AG207" s="9"/>
      <c r="AH207" s="18"/>
      <c r="AI207" s="11"/>
      <c r="AJ207" s="11"/>
    </row>
    <row r="208" spans="13:36" ht="33" customHeight="1" x14ac:dyDescent="0.3">
      <c r="M208" s="9"/>
      <c r="N208" s="9"/>
      <c r="O208" s="12"/>
      <c r="P208" s="12"/>
      <c r="Q208" s="12"/>
      <c r="R208" s="12"/>
      <c r="S208" s="12"/>
      <c r="U208" s="33"/>
      <c r="V208" s="33"/>
      <c r="W208" s="33"/>
      <c r="X208" s="33"/>
      <c r="Y208" s="33"/>
      <c r="Z208" s="33"/>
      <c r="AA208" s="33"/>
      <c r="AG208" s="9"/>
      <c r="AH208" s="18"/>
      <c r="AI208" s="11"/>
      <c r="AJ208" s="11"/>
    </row>
    <row r="209" spans="13:36" ht="33" customHeight="1" x14ac:dyDescent="0.3">
      <c r="M209" s="9"/>
      <c r="N209" s="9"/>
      <c r="O209" s="12"/>
      <c r="P209" s="12"/>
      <c r="Q209" s="12"/>
      <c r="R209" s="12"/>
      <c r="S209" s="12"/>
      <c r="U209" s="33"/>
      <c r="V209" s="33"/>
      <c r="W209" s="33"/>
      <c r="X209" s="33"/>
      <c r="Y209" s="33"/>
      <c r="Z209" s="33"/>
      <c r="AA209" s="33"/>
      <c r="AG209" s="9"/>
      <c r="AH209" s="18"/>
      <c r="AI209" s="11"/>
      <c r="AJ209" s="11"/>
    </row>
    <row r="210" spans="13:36" ht="33" customHeight="1" x14ac:dyDescent="0.3">
      <c r="M210" s="9"/>
      <c r="N210" s="9"/>
      <c r="O210" s="12"/>
      <c r="P210" s="12"/>
      <c r="Q210" s="12"/>
      <c r="R210" s="12"/>
      <c r="S210" s="12"/>
      <c r="U210" s="33"/>
      <c r="V210" s="33"/>
      <c r="W210" s="33"/>
      <c r="X210" s="33"/>
      <c r="Y210" s="33"/>
      <c r="Z210" s="33"/>
      <c r="AA210" s="33"/>
      <c r="AG210" s="9"/>
      <c r="AH210" s="18"/>
      <c r="AI210" s="11"/>
      <c r="AJ210" s="11"/>
    </row>
  </sheetData>
  <sheetProtection formatCells="0" formatColumns="0" formatRows="0" insertColumns="0" insertRows="0" insertHyperlinks="0" deleteColumns="0" deleteRows="0" sort="0" autoFilter="0" pivotTables="0"/>
  <autoFilter ref="A3:BK110"/>
  <mergeCells count="48">
    <mergeCell ref="R1:R3"/>
    <mergeCell ref="S1:S3"/>
    <mergeCell ref="AB1:AB3"/>
    <mergeCell ref="AC1:AC3"/>
    <mergeCell ref="AD1:AD3"/>
    <mergeCell ref="U1:AA1"/>
    <mergeCell ref="U2:U3"/>
    <mergeCell ref="V2:W2"/>
    <mergeCell ref="X2:Y2"/>
    <mergeCell ref="Z2:AA2"/>
    <mergeCell ref="M1:M3"/>
    <mergeCell ref="O1:O3"/>
    <mergeCell ref="P1:P3"/>
    <mergeCell ref="Q1:Q3"/>
    <mergeCell ref="N1:N3"/>
    <mergeCell ref="G1:G3"/>
    <mergeCell ref="H1:H3"/>
    <mergeCell ref="B2:B3"/>
    <mergeCell ref="B1:E1"/>
    <mergeCell ref="I1:J1"/>
    <mergeCell ref="I2:I3"/>
    <mergeCell ref="J2:J3"/>
    <mergeCell ref="BK1:BK3"/>
    <mergeCell ref="AL1:AL3"/>
    <mergeCell ref="AM1:AM3"/>
    <mergeCell ref="AN1:AN3"/>
    <mergeCell ref="AO1:AO3"/>
    <mergeCell ref="BI2:BJ2"/>
    <mergeCell ref="AP1:BJ1"/>
    <mergeCell ref="BA2:BH2"/>
    <mergeCell ref="AP2:AR2"/>
    <mergeCell ref="AS2:AX2"/>
    <mergeCell ref="L1:L3"/>
    <mergeCell ref="AK1:AK3"/>
    <mergeCell ref="AJ1:AJ3"/>
    <mergeCell ref="A1:A3"/>
    <mergeCell ref="F1:F3"/>
    <mergeCell ref="K1:K3"/>
    <mergeCell ref="C2:C3"/>
    <mergeCell ref="D2:D3"/>
    <mergeCell ref="E2:E3"/>
    <mergeCell ref="AI1:AI3"/>
    <mergeCell ref="T1:T3"/>
    <mergeCell ref="AF2:AF3"/>
    <mergeCell ref="AG2:AG3"/>
    <mergeCell ref="AH2:AH3"/>
    <mergeCell ref="AF1:AH1"/>
    <mergeCell ref="AE1:AE3"/>
  </mergeCells>
  <phoneticPr fontId="7" type="noConversion"/>
  <conditionalFormatting sqref="J1:J3 J40:J77">
    <cfRule type="duplicateValues" dxfId="17" priority="24"/>
  </conditionalFormatting>
  <conditionalFormatting sqref="J4:J39">
    <cfRule type="duplicateValues" dxfId="16" priority="2"/>
  </conditionalFormatting>
  <conditionalFormatting sqref="R78:S83 R84:R85 S84:S87">
    <cfRule type="cellIs" dxfId="15" priority="13" operator="equal">
      <formula>"60점"</formula>
    </cfRule>
  </conditionalFormatting>
  <conditionalFormatting sqref="S90">
    <cfRule type="cellIs" dxfId="14" priority="12" operator="equal">
      <formula>"60점"</formula>
    </cfRule>
  </conditionalFormatting>
  <conditionalFormatting sqref="S101:S104">
    <cfRule type="cellIs" dxfId="13" priority="8" operator="equal">
      <formula>"60점"</formula>
    </cfRule>
  </conditionalFormatting>
  <conditionalFormatting sqref="S106:S110">
    <cfRule type="cellIs" dxfId="12" priority="3" operator="equal">
      <formula>"60점"</formula>
    </cfRule>
  </conditionalFormatting>
  <conditionalFormatting sqref="AB107:AC107">
    <cfRule type="containsText" dxfId="11" priority="18" operator="containsText" text="Y">
      <formula>NOT(ISERROR(SEARCH("Y",AB107)))</formula>
    </cfRule>
    <cfRule type="containsText" dxfId="10" priority="19" operator="containsText" text="유">
      <formula>NOT(ISERROR(SEARCH("유",AB107)))</formula>
    </cfRule>
  </conditionalFormatting>
  <conditionalFormatting sqref="AB109:AC109">
    <cfRule type="containsText" dxfId="9" priority="16" operator="containsText" text="Y">
      <formula>NOT(ISERROR(SEARCH("Y",AB109)))</formula>
    </cfRule>
    <cfRule type="containsText" dxfId="8" priority="17" operator="containsText" text="유">
      <formula>NOT(ISERROR(SEARCH("유",AB109)))</formula>
    </cfRule>
  </conditionalFormatting>
  <pageMargins left="0.69999998807907104" right="0.69999998807907104" top="0.75" bottom="0.75" header="0.30000001192092896" footer="0.30000001192092896"/>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E158"/>
  <sheetViews>
    <sheetView zoomScale="55" zoomScaleNormal="55" zoomScaleSheetLayoutView="75" workbookViewId="0">
      <pane ySplit="3" topLeftCell="A4" activePane="bottomLeft" state="frozen"/>
      <selection pane="bottomLeft" activeCell="K14" sqref="K14"/>
    </sheetView>
  </sheetViews>
  <sheetFormatPr defaultColWidth="9" defaultRowHeight="33" customHeight="1" x14ac:dyDescent="0.3"/>
  <cols>
    <col min="1" max="2" width="5.25" style="7" customWidth="1"/>
    <col min="3" max="3" width="6.875" style="7" bestFit="1" customWidth="1"/>
    <col min="4" max="5" width="10.5" style="7" bestFit="1" customWidth="1"/>
    <col min="6" max="6" width="8.5" style="7" bestFit="1" customWidth="1"/>
    <col min="7" max="7" width="11.25" style="7" customWidth="1"/>
    <col min="8" max="8" width="6.875" style="7" bestFit="1" customWidth="1"/>
    <col min="9" max="9" width="23.375" style="7" customWidth="1"/>
    <col min="10" max="10" width="18.5" style="7" bestFit="1" customWidth="1"/>
    <col min="11" max="11" width="77.75" style="38" bestFit="1" customWidth="1"/>
    <col min="12" max="12" width="6.75" style="19" customWidth="1"/>
    <col min="13" max="13" width="5.25" style="7" bestFit="1" customWidth="1"/>
    <col min="14" max="14" width="8.875" style="7" customWidth="1"/>
    <col min="15" max="15" width="5.25" style="14" customWidth="1"/>
    <col min="16" max="16" width="5.25" style="14" bestFit="1" customWidth="1"/>
    <col min="17" max="19" width="5.25" style="14" customWidth="1"/>
    <col min="20" max="20" width="5.375" style="7" bestFit="1" customWidth="1"/>
    <col min="21" max="21" width="9.25" style="34" bestFit="1" customWidth="1"/>
    <col min="22" max="25" width="8.5" style="7" bestFit="1" customWidth="1"/>
    <col min="26" max="26" width="12.125" style="7" customWidth="1"/>
    <col min="27" max="27" width="32" style="7" customWidth="1"/>
    <col min="28" max="28" width="8.5" style="19" customWidth="1"/>
    <col min="29" max="29" width="36" style="13" customWidth="1"/>
    <col min="30" max="30" width="14.625" style="13" customWidth="1"/>
    <col min="31" max="31" width="6.875" style="7" hidden="1" customWidth="1"/>
    <col min="32" max="32" width="5.25" style="7" hidden="1" customWidth="1"/>
    <col min="33" max="33" width="6.875" style="7" hidden="1" customWidth="1"/>
    <col min="34" max="34" width="5.625" style="7" hidden="1" customWidth="1"/>
    <col min="35" max="35" width="9.375" style="7" hidden="1" customWidth="1"/>
    <col min="36" max="41" width="5.25" style="7" hidden="1" customWidth="1"/>
    <col min="42" max="42" width="3.75" style="7" hidden="1" customWidth="1"/>
    <col min="43" max="43" width="5.25" style="7" hidden="1" customWidth="1"/>
    <col min="44" max="44" width="3.75" style="7" hidden="1" customWidth="1"/>
    <col min="45" max="47" width="5.25" style="7" hidden="1" customWidth="1"/>
    <col min="48" max="48" width="7.5" style="7" hidden="1" customWidth="1"/>
    <col min="49" max="49" width="5.25" style="7" hidden="1" customWidth="1"/>
    <col min="50" max="50" width="7.5" style="7" hidden="1" customWidth="1"/>
    <col min="51" max="51" width="5.25" style="7" hidden="1" customWidth="1"/>
    <col min="52" max="52" width="7.5" style="7" hidden="1" customWidth="1"/>
    <col min="53" max="53" width="5.25" style="7" hidden="1" customWidth="1"/>
    <col min="54" max="54" width="7.5" style="7" hidden="1" customWidth="1"/>
    <col min="55" max="55" width="5.25" style="7" hidden="1" customWidth="1"/>
    <col min="56" max="56" width="7.5" style="7" hidden="1" customWidth="1"/>
    <col min="57" max="57" width="7" style="7" hidden="1" customWidth="1"/>
    <col min="58" max="16384" width="9" style="7"/>
  </cols>
  <sheetData>
    <row r="1" spans="1:57" s="1" customFormat="1" ht="33" customHeight="1" x14ac:dyDescent="0.3">
      <c r="A1" s="135" t="s">
        <v>189</v>
      </c>
      <c r="B1" s="134" t="s">
        <v>403</v>
      </c>
      <c r="C1" s="134"/>
      <c r="D1" s="134"/>
      <c r="E1" s="134"/>
      <c r="F1" s="134" t="s">
        <v>403</v>
      </c>
      <c r="G1" s="134" t="s">
        <v>409</v>
      </c>
      <c r="H1" s="134" t="s">
        <v>212</v>
      </c>
      <c r="I1" s="134" t="s">
        <v>408</v>
      </c>
      <c r="J1" s="134"/>
      <c r="K1" s="166" t="s">
        <v>170</v>
      </c>
      <c r="L1" s="145" t="s">
        <v>483</v>
      </c>
      <c r="M1" s="134" t="s">
        <v>172</v>
      </c>
      <c r="N1" s="134" t="s">
        <v>396</v>
      </c>
      <c r="O1" s="137" t="s">
        <v>394</v>
      </c>
      <c r="P1" s="137" t="s">
        <v>404</v>
      </c>
      <c r="Q1" s="137" t="s">
        <v>424</v>
      </c>
      <c r="R1" s="138" t="s">
        <v>470</v>
      </c>
      <c r="S1" s="138" t="s">
        <v>471</v>
      </c>
      <c r="T1" s="134" t="s">
        <v>466</v>
      </c>
      <c r="U1" s="40" t="s">
        <v>176</v>
      </c>
      <c r="V1" s="134" t="s">
        <v>406</v>
      </c>
      <c r="W1" s="134" t="s">
        <v>393</v>
      </c>
      <c r="X1" s="134" t="s">
        <v>407</v>
      </c>
      <c r="Y1" s="134" t="s">
        <v>282</v>
      </c>
      <c r="Z1" s="134" t="s">
        <v>289</v>
      </c>
      <c r="AA1" s="134"/>
      <c r="AB1" s="134"/>
      <c r="AC1" s="134" t="s">
        <v>254</v>
      </c>
      <c r="AD1" s="145" t="s">
        <v>276</v>
      </c>
      <c r="AE1" s="161" t="s">
        <v>168</v>
      </c>
      <c r="AF1" s="162" t="s">
        <v>410</v>
      </c>
      <c r="AG1" s="162" t="s">
        <v>399</v>
      </c>
      <c r="AH1" s="162" t="s">
        <v>169</v>
      </c>
      <c r="AI1" s="162" t="s">
        <v>288</v>
      </c>
      <c r="AJ1" s="162" t="s">
        <v>174</v>
      </c>
      <c r="AK1" s="162"/>
      <c r="AL1" s="162"/>
      <c r="AM1" s="162"/>
      <c r="AN1" s="162"/>
      <c r="AO1" s="162"/>
      <c r="AP1" s="162"/>
      <c r="AQ1" s="162"/>
      <c r="AR1" s="162"/>
      <c r="AS1" s="162"/>
      <c r="AT1" s="162"/>
      <c r="AU1" s="162"/>
      <c r="AV1" s="162"/>
      <c r="AW1" s="162"/>
      <c r="AX1" s="162"/>
      <c r="AY1" s="162"/>
      <c r="AZ1" s="162"/>
      <c r="BA1" s="162"/>
      <c r="BB1" s="162"/>
      <c r="BC1" s="162"/>
      <c r="BD1" s="162"/>
      <c r="BE1" s="162" t="s">
        <v>177</v>
      </c>
    </row>
    <row r="2" spans="1:57" s="1" customFormat="1" ht="33" customHeight="1" x14ac:dyDescent="0.3">
      <c r="A2" s="135"/>
      <c r="B2" s="135" t="s">
        <v>222</v>
      </c>
      <c r="C2" s="134" t="s">
        <v>173</v>
      </c>
      <c r="D2" s="134" t="s">
        <v>216</v>
      </c>
      <c r="E2" s="134" t="s">
        <v>171</v>
      </c>
      <c r="F2" s="134"/>
      <c r="G2" s="134"/>
      <c r="H2" s="134"/>
      <c r="I2" s="134" t="s">
        <v>195</v>
      </c>
      <c r="J2" s="134" t="s">
        <v>188</v>
      </c>
      <c r="K2" s="167"/>
      <c r="L2" s="146"/>
      <c r="M2" s="134"/>
      <c r="N2" s="134"/>
      <c r="O2" s="137"/>
      <c r="P2" s="137"/>
      <c r="Q2" s="137"/>
      <c r="R2" s="139"/>
      <c r="S2" s="139"/>
      <c r="T2" s="134"/>
      <c r="U2" s="152" t="s">
        <v>281</v>
      </c>
      <c r="V2" s="134"/>
      <c r="W2" s="134"/>
      <c r="X2" s="134"/>
      <c r="Y2" s="134"/>
      <c r="Z2" s="134" t="s">
        <v>392</v>
      </c>
      <c r="AA2" s="134" t="s">
        <v>490</v>
      </c>
      <c r="AB2" s="134" t="s">
        <v>491</v>
      </c>
      <c r="AC2" s="134"/>
      <c r="AD2" s="146"/>
      <c r="AE2" s="144"/>
      <c r="AF2" s="163"/>
      <c r="AG2" s="163"/>
      <c r="AH2" s="163"/>
      <c r="AI2" s="163"/>
      <c r="AJ2" s="163" t="s">
        <v>397</v>
      </c>
      <c r="AK2" s="163"/>
      <c r="AL2" s="163"/>
      <c r="AM2" s="163" t="s">
        <v>398</v>
      </c>
      <c r="AN2" s="163"/>
      <c r="AO2" s="163"/>
      <c r="AP2" s="163"/>
      <c r="AQ2" s="163"/>
      <c r="AR2" s="163"/>
      <c r="AS2" s="35"/>
      <c r="AT2" s="35"/>
      <c r="AU2" s="163" t="s">
        <v>401</v>
      </c>
      <c r="AV2" s="163"/>
      <c r="AW2" s="163"/>
      <c r="AX2" s="163"/>
      <c r="AY2" s="163"/>
      <c r="AZ2" s="163"/>
      <c r="BA2" s="163"/>
      <c r="BB2" s="163"/>
      <c r="BC2" s="163" t="s">
        <v>203</v>
      </c>
      <c r="BD2" s="163"/>
      <c r="BE2" s="163"/>
    </row>
    <row r="3" spans="1:57" s="1" customFormat="1" ht="33" customHeight="1" x14ac:dyDescent="0.3">
      <c r="A3" s="135"/>
      <c r="B3" s="135"/>
      <c r="C3" s="134"/>
      <c r="D3" s="134"/>
      <c r="E3" s="134"/>
      <c r="F3" s="134"/>
      <c r="G3" s="134"/>
      <c r="H3" s="134"/>
      <c r="I3" s="134"/>
      <c r="J3" s="134"/>
      <c r="K3" s="168"/>
      <c r="L3" s="147"/>
      <c r="M3" s="134"/>
      <c r="N3" s="134"/>
      <c r="O3" s="137"/>
      <c r="P3" s="137"/>
      <c r="Q3" s="137"/>
      <c r="R3" s="140"/>
      <c r="S3" s="140"/>
      <c r="T3" s="134"/>
      <c r="U3" s="152"/>
      <c r="V3" s="134"/>
      <c r="W3" s="134"/>
      <c r="X3" s="134"/>
      <c r="Y3" s="134"/>
      <c r="Z3" s="134"/>
      <c r="AA3" s="134"/>
      <c r="AB3" s="134"/>
      <c r="AC3" s="134"/>
      <c r="AD3" s="147"/>
      <c r="AE3" s="165"/>
      <c r="AF3" s="164"/>
      <c r="AG3" s="164"/>
      <c r="AH3" s="164"/>
      <c r="AI3" s="164"/>
      <c r="AJ3" s="36" t="s">
        <v>187</v>
      </c>
      <c r="AK3" s="36" t="s">
        <v>186</v>
      </c>
      <c r="AL3" s="36" t="s">
        <v>203</v>
      </c>
      <c r="AM3" s="36" t="s">
        <v>402</v>
      </c>
      <c r="AN3" s="36" t="s">
        <v>405</v>
      </c>
      <c r="AO3" s="36" t="s">
        <v>179</v>
      </c>
      <c r="AP3" s="36" t="s">
        <v>193</v>
      </c>
      <c r="AQ3" s="36" t="s">
        <v>194</v>
      </c>
      <c r="AR3" s="36" t="s">
        <v>193</v>
      </c>
      <c r="AS3" s="36" t="s">
        <v>402</v>
      </c>
      <c r="AT3" s="36" t="s">
        <v>405</v>
      </c>
      <c r="AU3" s="36" t="s">
        <v>194</v>
      </c>
      <c r="AV3" s="36" t="s">
        <v>400</v>
      </c>
      <c r="AW3" s="36" t="s">
        <v>183</v>
      </c>
      <c r="AX3" s="36" t="s">
        <v>400</v>
      </c>
      <c r="AY3" s="36" t="s">
        <v>190</v>
      </c>
      <c r="AZ3" s="36" t="s">
        <v>400</v>
      </c>
      <c r="BA3" s="36" t="s">
        <v>179</v>
      </c>
      <c r="BB3" s="36" t="s">
        <v>400</v>
      </c>
      <c r="BC3" s="36" t="s">
        <v>203</v>
      </c>
      <c r="BD3" s="36" t="s">
        <v>400</v>
      </c>
      <c r="BE3" s="164"/>
    </row>
    <row r="4" spans="1:57" s="1" customFormat="1" ht="33" customHeight="1" x14ac:dyDescent="0.3">
      <c r="A4" s="80"/>
      <c r="B4" s="48"/>
      <c r="C4" s="21"/>
      <c r="D4" s="21"/>
      <c r="E4" s="21"/>
      <c r="F4" s="20" t="str">
        <f t="shared" ref="F4:F32" si="0">IF(MID(I4,16,2)="J1","일반직무유사",IF(MID(I4,16,2)="R0","직무법정",IF(MID(I4,16,2)="A4","NCS과정",IF(MID(I4,16,2)="F0","외국어과정","일반직무"))))</f>
        <v>일반직무</v>
      </c>
      <c r="G4" s="54" t="s">
        <v>665</v>
      </c>
      <c r="H4" s="67" t="s">
        <v>215</v>
      </c>
      <c r="I4" s="54" t="s">
        <v>671</v>
      </c>
      <c r="J4" s="21" t="s">
        <v>868</v>
      </c>
      <c r="K4" s="68" t="s">
        <v>666</v>
      </c>
      <c r="L4" s="49" t="s">
        <v>621</v>
      </c>
      <c r="M4" s="54" t="s">
        <v>206</v>
      </c>
      <c r="N4" s="17">
        <v>1</v>
      </c>
      <c r="O4" s="50">
        <v>20</v>
      </c>
      <c r="P4" s="50">
        <v>1</v>
      </c>
      <c r="Q4" s="54">
        <v>21</v>
      </c>
      <c r="R4" s="51">
        <v>40</v>
      </c>
      <c r="S4" s="51" t="s">
        <v>575</v>
      </c>
      <c r="T4" s="54" t="s">
        <v>209</v>
      </c>
      <c r="U4" s="43">
        <f t="shared" ref="U4:U32" si="1">IF(M4="A",6160,IF(M4="B",4180,IF(M4="C",2970,0)))*Q4</f>
        <v>129360</v>
      </c>
      <c r="V4" s="24"/>
      <c r="W4" s="24" t="s">
        <v>863</v>
      </c>
      <c r="X4" s="24" t="s">
        <v>862</v>
      </c>
      <c r="Y4" s="24" t="s">
        <v>866</v>
      </c>
      <c r="Z4" s="54" t="s">
        <v>426</v>
      </c>
      <c r="AA4" s="54" t="s">
        <v>258</v>
      </c>
      <c r="AB4" s="17" t="str">
        <f t="shared" ref="AB4:AB32" si="2">LEFT(AA4,6)</f>
        <v>020101</v>
      </c>
      <c r="AC4" s="54" t="s">
        <v>667</v>
      </c>
      <c r="AD4" s="54" t="s">
        <v>670</v>
      </c>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row>
    <row r="5" spans="1:57" s="1" customFormat="1" ht="33" customHeight="1" x14ac:dyDescent="0.3">
      <c r="A5" s="80"/>
      <c r="B5" s="48"/>
      <c r="C5" s="21"/>
      <c r="D5" s="21"/>
      <c r="E5" s="21"/>
      <c r="F5" s="20" t="str">
        <f t="shared" si="0"/>
        <v>일반직무</v>
      </c>
      <c r="G5" s="54" t="s">
        <v>665</v>
      </c>
      <c r="H5" s="67" t="s">
        <v>215</v>
      </c>
      <c r="I5" s="54" t="s">
        <v>675</v>
      </c>
      <c r="J5" s="21" t="s">
        <v>869</v>
      </c>
      <c r="K5" s="68" t="s">
        <v>672</v>
      </c>
      <c r="L5" s="49" t="s">
        <v>621</v>
      </c>
      <c r="M5" s="54" t="s">
        <v>206</v>
      </c>
      <c r="N5" s="17">
        <v>1</v>
      </c>
      <c r="O5" s="50">
        <v>19</v>
      </c>
      <c r="P5" s="50">
        <v>1</v>
      </c>
      <c r="Q5" s="54">
        <v>20</v>
      </c>
      <c r="R5" s="51">
        <v>40</v>
      </c>
      <c r="S5" s="51" t="s">
        <v>575</v>
      </c>
      <c r="T5" s="54" t="s">
        <v>209</v>
      </c>
      <c r="U5" s="43">
        <f t="shared" si="1"/>
        <v>123200</v>
      </c>
      <c r="V5" s="24"/>
      <c r="W5" s="24" t="s">
        <v>865</v>
      </c>
      <c r="X5" s="24" t="s">
        <v>864</v>
      </c>
      <c r="Y5" s="24" t="s">
        <v>867</v>
      </c>
      <c r="Z5" s="54" t="s">
        <v>426</v>
      </c>
      <c r="AA5" s="54" t="s">
        <v>258</v>
      </c>
      <c r="AB5" s="17" t="str">
        <f t="shared" si="2"/>
        <v>020101</v>
      </c>
      <c r="AC5" s="54" t="s">
        <v>673</v>
      </c>
      <c r="AD5" s="54" t="s">
        <v>670</v>
      </c>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row>
    <row r="6" spans="1:57" s="1" customFormat="1" ht="33" customHeight="1" x14ac:dyDescent="0.3">
      <c r="A6" s="80"/>
      <c r="B6" s="48"/>
      <c r="C6" s="77" t="s">
        <v>789</v>
      </c>
      <c r="D6" s="77" t="s">
        <v>850</v>
      </c>
      <c r="E6" s="77" t="s">
        <v>851</v>
      </c>
      <c r="F6" s="20" t="str">
        <f t="shared" si="0"/>
        <v>일반직무</v>
      </c>
      <c r="G6" s="54" t="s">
        <v>665</v>
      </c>
      <c r="H6" s="21"/>
      <c r="I6" s="54" t="s">
        <v>677</v>
      </c>
      <c r="J6" s="21" t="s">
        <v>870</v>
      </c>
      <c r="K6" s="68" t="s">
        <v>390</v>
      </c>
      <c r="L6" s="49" t="s">
        <v>621</v>
      </c>
      <c r="M6" s="54" t="s">
        <v>197</v>
      </c>
      <c r="N6" s="17" t="e">
        <f>VLOOKUP(AH6,'조정계수 2025.02.01'!A:C,3,0)</f>
        <v>#N/A</v>
      </c>
      <c r="O6" s="50">
        <v>20</v>
      </c>
      <c r="P6" s="50">
        <v>1</v>
      </c>
      <c r="Q6" s="54">
        <v>21</v>
      </c>
      <c r="R6" s="51">
        <v>40</v>
      </c>
      <c r="S6" s="51" t="s">
        <v>735</v>
      </c>
      <c r="T6" s="54" t="s">
        <v>209</v>
      </c>
      <c r="U6" s="43">
        <f t="shared" si="1"/>
        <v>62370</v>
      </c>
      <c r="V6" s="78" t="s">
        <v>852</v>
      </c>
      <c r="W6" s="78" t="s">
        <v>853</v>
      </c>
      <c r="X6" s="78" t="s">
        <v>854</v>
      </c>
      <c r="Y6" s="78" t="s">
        <v>855</v>
      </c>
      <c r="Z6" s="54" t="s">
        <v>426</v>
      </c>
      <c r="AA6" s="54" t="s">
        <v>231</v>
      </c>
      <c r="AB6" s="17" t="str">
        <f t="shared" si="2"/>
        <v>200101</v>
      </c>
      <c r="AC6" s="54" t="s">
        <v>256</v>
      </c>
      <c r="AD6" s="54" t="s">
        <v>670</v>
      </c>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row>
    <row r="7" spans="1:57" s="1" customFormat="1" ht="33" customHeight="1" x14ac:dyDescent="0.3">
      <c r="A7" s="80"/>
      <c r="B7" s="48"/>
      <c r="C7" s="70" t="s">
        <v>223</v>
      </c>
      <c r="D7" s="70" t="s">
        <v>437</v>
      </c>
      <c r="E7" s="70" t="s">
        <v>776</v>
      </c>
      <c r="F7" s="20" t="str">
        <f t="shared" si="0"/>
        <v>일반직무</v>
      </c>
      <c r="G7" s="54" t="s">
        <v>665</v>
      </c>
      <c r="H7" s="21"/>
      <c r="I7" s="54" t="s">
        <v>678</v>
      </c>
      <c r="J7" s="21" t="s">
        <v>871</v>
      </c>
      <c r="K7" s="68" t="s">
        <v>344</v>
      </c>
      <c r="L7" s="49" t="s">
        <v>621</v>
      </c>
      <c r="M7" s="54" t="s">
        <v>197</v>
      </c>
      <c r="N7" s="17">
        <v>1</v>
      </c>
      <c r="O7" s="50">
        <v>30</v>
      </c>
      <c r="P7" s="50">
        <v>1</v>
      </c>
      <c r="Q7" s="54">
        <v>31</v>
      </c>
      <c r="R7" s="51">
        <v>40</v>
      </c>
      <c r="S7" s="51" t="s">
        <v>735</v>
      </c>
      <c r="T7" s="54" t="s">
        <v>209</v>
      </c>
      <c r="U7" s="43">
        <f t="shared" si="1"/>
        <v>92070</v>
      </c>
      <c r="V7" s="69" t="s">
        <v>802</v>
      </c>
      <c r="W7" s="69" t="s">
        <v>803</v>
      </c>
      <c r="X7" s="69" t="s">
        <v>804</v>
      </c>
      <c r="Y7" s="69" t="s">
        <v>805</v>
      </c>
      <c r="Z7" s="54" t="s">
        <v>425</v>
      </c>
      <c r="AA7" s="54" t="s">
        <v>260</v>
      </c>
      <c r="AB7" s="17" t="str">
        <f t="shared" si="2"/>
        <v>100302</v>
      </c>
      <c r="AC7" s="54" t="s">
        <v>235</v>
      </c>
      <c r="AD7" s="54" t="s">
        <v>670</v>
      </c>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row>
    <row r="8" spans="1:57" s="1" customFormat="1" ht="33" customHeight="1" x14ac:dyDescent="0.3">
      <c r="A8" s="80"/>
      <c r="B8" s="48"/>
      <c r="C8" s="70" t="s">
        <v>223</v>
      </c>
      <c r="D8" s="70" t="s">
        <v>437</v>
      </c>
      <c r="E8" s="70" t="s">
        <v>776</v>
      </c>
      <c r="F8" s="20" t="str">
        <f t="shared" si="0"/>
        <v>일반직무</v>
      </c>
      <c r="G8" s="54" t="s">
        <v>665</v>
      </c>
      <c r="H8" s="21"/>
      <c r="I8" s="54" t="s">
        <v>680</v>
      </c>
      <c r="J8" s="21" t="s">
        <v>872</v>
      </c>
      <c r="K8" s="68" t="s">
        <v>324</v>
      </c>
      <c r="L8" s="49" t="s">
        <v>621</v>
      </c>
      <c r="M8" s="54" t="s">
        <v>197</v>
      </c>
      <c r="N8" s="17">
        <v>1</v>
      </c>
      <c r="O8" s="50">
        <v>30</v>
      </c>
      <c r="P8" s="50">
        <v>1</v>
      </c>
      <c r="Q8" s="54">
        <v>31</v>
      </c>
      <c r="R8" s="51">
        <v>40</v>
      </c>
      <c r="S8" s="51" t="s">
        <v>735</v>
      </c>
      <c r="T8" s="54" t="s">
        <v>209</v>
      </c>
      <c r="U8" s="43">
        <f t="shared" si="1"/>
        <v>92070</v>
      </c>
      <c r="V8" s="69" t="s">
        <v>806</v>
      </c>
      <c r="W8" s="69" t="s">
        <v>807</v>
      </c>
      <c r="X8" s="69" t="s">
        <v>808</v>
      </c>
      <c r="Y8" s="69" t="s">
        <v>809</v>
      </c>
      <c r="Z8" s="54" t="s">
        <v>425</v>
      </c>
      <c r="AA8" s="54" t="s">
        <v>253</v>
      </c>
      <c r="AB8" s="17" t="str">
        <f t="shared" si="2"/>
        <v>100302</v>
      </c>
      <c r="AC8" s="54" t="s">
        <v>285</v>
      </c>
      <c r="AD8" s="54" t="s">
        <v>670</v>
      </c>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row>
    <row r="9" spans="1:57" s="1" customFormat="1" ht="33" customHeight="1" x14ac:dyDescent="0.3">
      <c r="A9" s="80"/>
      <c r="B9" s="48"/>
      <c r="C9" s="70" t="s">
        <v>223</v>
      </c>
      <c r="D9" s="70" t="s">
        <v>810</v>
      </c>
      <c r="E9" s="70" t="s">
        <v>811</v>
      </c>
      <c r="F9" s="20" t="str">
        <f t="shared" si="0"/>
        <v>일반직무</v>
      </c>
      <c r="G9" s="54" t="s">
        <v>665</v>
      </c>
      <c r="H9" s="21"/>
      <c r="I9" s="54" t="s">
        <v>682</v>
      </c>
      <c r="J9" s="21" t="s">
        <v>873</v>
      </c>
      <c r="K9" s="68" t="s">
        <v>309</v>
      </c>
      <c r="L9" s="49" t="s">
        <v>621</v>
      </c>
      <c r="M9" s="54" t="s">
        <v>197</v>
      </c>
      <c r="N9" s="17" t="e">
        <f>VLOOKUP(AH9,'조정계수 2025.02.01'!A:C,3,0)</f>
        <v>#N/A</v>
      </c>
      <c r="O9" s="50">
        <v>30</v>
      </c>
      <c r="P9" s="50">
        <v>1</v>
      </c>
      <c r="Q9" s="54">
        <v>31</v>
      </c>
      <c r="R9" s="51">
        <v>40</v>
      </c>
      <c r="S9" s="51" t="s">
        <v>735</v>
      </c>
      <c r="T9" s="54" t="s">
        <v>209</v>
      </c>
      <c r="U9" s="43">
        <f t="shared" si="1"/>
        <v>92070</v>
      </c>
      <c r="V9" s="69" t="s">
        <v>812</v>
      </c>
      <c r="W9" s="69" t="s">
        <v>813</v>
      </c>
      <c r="X9" s="69" t="s">
        <v>814</v>
      </c>
      <c r="Y9" s="69" t="s">
        <v>815</v>
      </c>
      <c r="Z9" s="54" t="s">
        <v>426</v>
      </c>
      <c r="AA9" s="54" t="s">
        <v>334</v>
      </c>
      <c r="AB9" s="17" t="str">
        <f t="shared" si="2"/>
        <v>200106</v>
      </c>
      <c r="AC9" s="54" t="s">
        <v>250</v>
      </c>
      <c r="AD9" s="54" t="s">
        <v>670</v>
      </c>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row>
    <row r="10" spans="1:57" s="1" customFormat="1" ht="33" customHeight="1" x14ac:dyDescent="0.3">
      <c r="A10" s="80"/>
      <c r="B10" s="48"/>
      <c r="C10" s="70" t="s">
        <v>208</v>
      </c>
      <c r="D10" s="70" t="s">
        <v>418</v>
      </c>
      <c r="E10" s="70" t="s">
        <v>202</v>
      </c>
      <c r="F10" s="20" t="str">
        <f t="shared" si="0"/>
        <v>일반직무</v>
      </c>
      <c r="G10" s="54" t="s">
        <v>665</v>
      </c>
      <c r="H10" s="21"/>
      <c r="I10" s="54" t="s">
        <v>684</v>
      </c>
      <c r="J10" s="21" t="s">
        <v>874</v>
      </c>
      <c r="K10" s="68" t="s">
        <v>296</v>
      </c>
      <c r="L10" s="49" t="s">
        <v>621</v>
      </c>
      <c r="M10" s="54" t="s">
        <v>197</v>
      </c>
      <c r="N10" s="17" t="e">
        <f>VLOOKUP(AH10,'조정계수 2025.02.01'!A:C,3,0)</f>
        <v>#N/A</v>
      </c>
      <c r="O10" s="50">
        <v>30</v>
      </c>
      <c r="P10" s="50">
        <v>1</v>
      </c>
      <c r="Q10" s="54">
        <v>31</v>
      </c>
      <c r="R10" s="51">
        <v>40</v>
      </c>
      <c r="S10" s="51" t="s">
        <v>735</v>
      </c>
      <c r="T10" s="54" t="s">
        <v>209</v>
      </c>
      <c r="U10" s="43">
        <f t="shared" si="1"/>
        <v>92070</v>
      </c>
      <c r="V10" s="69" t="s">
        <v>816</v>
      </c>
      <c r="W10" s="69" t="s">
        <v>817</v>
      </c>
      <c r="X10" s="69" t="s">
        <v>818</v>
      </c>
      <c r="Y10" s="69" t="s">
        <v>819</v>
      </c>
      <c r="Z10" s="54" t="s">
        <v>425</v>
      </c>
      <c r="AA10" s="54" t="s">
        <v>332</v>
      </c>
      <c r="AB10" s="17" t="str">
        <f t="shared" si="2"/>
        <v>200107</v>
      </c>
      <c r="AC10" s="54" t="s">
        <v>259</v>
      </c>
      <c r="AD10" s="54" t="s">
        <v>670</v>
      </c>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row>
    <row r="11" spans="1:57" s="1" customFormat="1" ht="33" customHeight="1" x14ac:dyDescent="0.3">
      <c r="A11" s="80"/>
      <c r="B11" s="48"/>
      <c r="C11" s="70" t="s">
        <v>223</v>
      </c>
      <c r="D11" s="70" t="s">
        <v>437</v>
      </c>
      <c r="E11" s="70" t="s">
        <v>824</v>
      </c>
      <c r="F11" s="20" t="str">
        <f t="shared" si="0"/>
        <v>일반직무</v>
      </c>
      <c r="G11" s="54" t="s">
        <v>665</v>
      </c>
      <c r="H11" s="21"/>
      <c r="I11" s="54" t="s">
        <v>685</v>
      </c>
      <c r="J11" s="21" t="s">
        <v>875</v>
      </c>
      <c r="K11" s="68" t="s">
        <v>525</v>
      </c>
      <c r="L11" s="49" t="s">
        <v>621</v>
      </c>
      <c r="M11" s="54" t="s">
        <v>197</v>
      </c>
      <c r="N11" s="17">
        <v>1</v>
      </c>
      <c r="O11" s="50">
        <v>20</v>
      </c>
      <c r="P11" s="50">
        <v>1</v>
      </c>
      <c r="Q11" s="54">
        <v>21</v>
      </c>
      <c r="R11" s="51">
        <v>40</v>
      </c>
      <c r="S11" s="51" t="s">
        <v>735</v>
      </c>
      <c r="T11" s="54" t="s">
        <v>209</v>
      </c>
      <c r="U11" s="43">
        <f t="shared" si="1"/>
        <v>62370</v>
      </c>
      <c r="V11" s="69" t="s">
        <v>825</v>
      </c>
      <c r="W11" s="69" t="s">
        <v>826</v>
      </c>
      <c r="X11" s="69" t="s">
        <v>827</v>
      </c>
      <c r="Y11" s="69" t="s">
        <v>828</v>
      </c>
      <c r="Z11" s="54" t="s">
        <v>425</v>
      </c>
      <c r="AA11" s="54" t="s">
        <v>260</v>
      </c>
      <c r="AB11" s="17" t="str">
        <f t="shared" si="2"/>
        <v>100302</v>
      </c>
      <c r="AC11" s="54" t="s">
        <v>360</v>
      </c>
      <c r="AD11" s="54" t="s">
        <v>670</v>
      </c>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row>
    <row r="12" spans="1:57" s="1" customFormat="1" ht="33" customHeight="1" x14ac:dyDescent="0.3">
      <c r="A12" s="80"/>
      <c r="B12" s="48"/>
      <c r="C12" s="70" t="s">
        <v>223</v>
      </c>
      <c r="D12" s="70" t="s">
        <v>810</v>
      </c>
      <c r="E12" s="70" t="s">
        <v>488</v>
      </c>
      <c r="F12" s="20" t="str">
        <f t="shared" si="0"/>
        <v>일반직무</v>
      </c>
      <c r="G12" s="54" t="s">
        <v>665</v>
      </c>
      <c r="H12" s="21"/>
      <c r="I12" s="54" t="s">
        <v>687</v>
      </c>
      <c r="J12" s="21" t="s">
        <v>876</v>
      </c>
      <c r="K12" s="68" t="s">
        <v>229</v>
      </c>
      <c r="L12" s="49" t="s">
        <v>621</v>
      </c>
      <c r="M12" s="54" t="s">
        <v>197</v>
      </c>
      <c r="N12" s="17" t="e">
        <f>VLOOKUP(AH12,'조정계수 2025.02.01'!A:C,3,0)</f>
        <v>#N/A</v>
      </c>
      <c r="O12" s="50">
        <v>20</v>
      </c>
      <c r="P12" s="50">
        <v>0</v>
      </c>
      <c r="Q12" s="54">
        <v>20</v>
      </c>
      <c r="R12" s="51">
        <v>40</v>
      </c>
      <c r="S12" s="51" t="s">
        <v>735</v>
      </c>
      <c r="T12" s="54" t="s">
        <v>209</v>
      </c>
      <c r="U12" s="43">
        <f t="shared" si="1"/>
        <v>59400</v>
      </c>
      <c r="V12" s="69" t="s">
        <v>820</v>
      </c>
      <c r="W12" s="69" t="s">
        <v>821</v>
      </c>
      <c r="X12" s="69" t="s">
        <v>822</v>
      </c>
      <c r="Y12" s="69" t="s">
        <v>823</v>
      </c>
      <c r="Z12" s="54" t="s">
        <v>426</v>
      </c>
      <c r="AA12" s="54" t="s">
        <v>332</v>
      </c>
      <c r="AB12" s="17" t="str">
        <f t="shared" si="2"/>
        <v>200107</v>
      </c>
      <c r="AC12" s="54" t="s">
        <v>523</v>
      </c>
      <c r="AD12" s="54" t="s">
        <v>670</v>
      </c>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row>
    <row r="13" spans="1:57" s="1" customFormat="1" ht="33" customHeight="1" x14ac:dyDescent="0.3">
      <c r="A13" s="80"/>
      <c r="B13" s="48"/>
      <c r="C13" s="70" t="s">
        <v>223</v>
      </c>
      <c r="D13" s="70" t="s">
        <v>437</v>
      </c>
      <c r="E13" s="70" t="s">
        <v>275</v>
      </c>
      <c r="F13" s="20" t="str">
        <f t="shared" si="0"/>
        <v>일반직무</v>
      </c>
      <c r="G13" s="54" t="s">
        <v>665</v>
      </c>
      <c r="H13" s="21"/>
      <c r="I13" s="54" t="s">
        <v>689</v>
      </c>
      <c r="J13" s="21" t="s">
        <v>877</v>
      </c>
      <c r="K13" s="68" t="s">
        <v>505</v>
      </c>
      <c r="L13" s="49" t="s">
        <v>621</v>
      </c>
      <c r="M13" s="54" t="s">
        <v>197</v>
      </c>
      <c r="N13" s="17" t="e">
        <f>VLOOKUP(AH13,'조정계수 2025.02.01'!A:C,3,0)</f>
        <v>#N/A</v>
      </c>
      <c r="O13" s="50">
        <v>30</v>
      </c>
      <c r="P13" s="50">
        <v>1</v>
      </c>
      <c r="Q13" s="54">
        <v>31</v>
      </c>
      <c r="R13" s="51">
        <v>40</v>
      </c>
      <c r="S13" s="51" t="s">
        <v>735</v>
      </c>
      <c r="T13" s="54" t="s">
        <v>209</v>
      </c>
      <c r="U13" s="43">
        <f t="shared" si="1"/>
        <v>92070</v>
      </c>
      <c r="V13" s="69" t="s">
        <v>781</v>
      </c>
      <c r="W13" s="69" t="s">
        <v>782</v>
      </c>
      <c r="X13" s="69" t="s">
        <v>783</v>
      </c>
      <c r="Y13" s="69" t="s">
        <v>784</v>
      </c>
      <c r="Z13" s="54" t="s">
        <v>426</v>
      </c>
      <c r="AA13" s="54" t="s">
        <v>258</v>
      </c>
      <c r="AB13" s="17" t="str">
        <f t="shared" si="2"/>
        <v>020101</v>
      </c>
      <c r="AC13" s="54" t="s">
        <v>256</v>
      </c>
      <c r="AD13" s="54" t="s">
        <v>670</v>
      </c>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row>
    <row r="14" spans="1:57" s="1" customFormat="1" ht="33" customHeight="1" x14ac:dyDescent="0.3">
      <c r="A14" s="80"/>
      <c r="B14" s="48"/>
      <c r="C14" s="70" t="s">
        <v>223</v>
      </c>
      <c r="D14" s="70" t="s">
        <v>437</v>
      </c>
      <c r="E14" s="70" t="s">
        <v>776</v>
      </c>
      <c r="F14" s="20" t="str">
        <f t="shared" si="0"/>
        <v>일반직무</v>
      </c>
      <c r="G14" s="54" t="s">
        <v>665</v>
      </c>
      <c r="H14" s="21"/>
      <c r="I14" s="54" t="s">
        <v>691</v>
      </c>
      <c r="J14" s="21" t="s">
        <v>878</v>
      </c>
      <c r="K14" s="68" t="s">
        <v>300</v>
      </c>
      <c r="L14" s="49" t="s">
        <v>621</v>
      </c>
      <c r="M14" s="54" t="s">
        <v>197</v>
      </c>
      <c r="N14" s="17">
        <v>1</v>
      </c>
      <c r="O14" s="50">
        <v>20</v>
      </c>
      <c r="P14" s="50">
        <v>0</v>
      </c>
      <c r="Q14" s="54">
        <v>20</v>
      </c>
      <c r="R14" s="51">
        <v>40</v>
      </c>
      <c r="S14" s="66" t="s">
        <v>575</v>
      </c>
      <c r="T14" s="54" t="s">
        <v>209</v>
      </c>
      <c r="U14" s="43">
        <f t="shared" si="1"/>
        <v>59400</v>
      </c>
      <c r="V14" s="69" t="s">
        <v>777</v>
      </c>
      <c r="W14" s="69" t="s">
        <v>778</v>
      </c>
      <c r="X14" s="69" t="s">
        <v>779</v>
      </c>
      <c r="Y14" s="69" t="s">
        <v>780</v>
      </c>
      <c r="Z14" s="54" t="s">
        <v>426</v>
      </c>
      <c r="AA14" s="54" t="s">
        <v>253</v>
      </c>
      <c r="AB14" s="17" t="str">
        <f t="shared" si="2"/>
        <v>100302</v>
      </c>
      <c r="AC14" s="54" t="s">
        <v>285</v>
      </c>
      <c r="AD14" s="54" t="s">
        <v>670</v>
      </c>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row>
    <row r="15" spans="1:57" s="1" customFormat="1" ht="33" customHeight="1" x14ac:dyDescent="0.3">
      <c r="A15" s="80"/>
      <c r="B15" s="48"/>
      <c r="C15" s="70" t="s">
        <v>223</v>
      </c>
      <c r="D15" s="70" t="s">
        <v>437</v>
      </c>
      <c r="E15" s="70" t="s">
        <v>767</v>
      </c>
      <c r="F15" s="20" t="str">
        <f t="shared" si="0"/>
        <v>일반직무</v>
      </c>
      <c r="G15" s="54" t="s">
        <v>665</v>
      </c>
      <c r="H15" s="21"/>
      <c r="I15" s="54" t="s">
        <v>693</v>
      </c>
      <c r="J15" s="21" t="s">
        <v>879</v>
      </c>
      <c r="K15" s="68" t="s">
        <v>376</v>
      </c>
      <c r="L15" s="49" t="s">
        <v>621</v>
      </c>
      <c r="M15" s="54" t="s">
        <v>197</v>
      </c>
      <c r="N15" s="17" t="e">
        <f>VLOOKUP(AH15,'조정계수 2025.02.01'!A:C,3,0)</f>
        <v>#N/A</v>
      </c>
      <c r="O15" s="50">
        <v>12</v>
      </c>
      <c r="P15" s="50">
        <v>1</v>
      </c>
      <c r="Q15" s="54">
        <v>13</v>
      </c>
      <c r="R15" s="51">
        <v>40</v>
      </c>
      <c r="S15" s="51" t="s">
        <v>735</v>
      </c>
      <c r="T15" s="54" t="s">
        <v>209</v>
      </c>
      <c r="U15" s="43">
        <f t="shared" si="1"/>
        <v>38610</v>
      </c>
      <c r="V15" s="69" t="s">
        <v>772</v>
      </c>
      <c r="W15" s="69" t="s">
        <v>773</v>
      </c>
      <c r="X15" s="69" t="s">
        <v>774</v>
      </c>
      <c r="Y15" s="69" t="s">
        <v>775</v>
      </c>
      <c r="Z15" s="54" t="s">
        <v>426</v>
      </c>
      <c r="AA15" s="54" t="s">
        <v>241</v>
      </c>
      <c r="AB15" s="17" t="str">
        <f t="shared" si="2"/>
        <v>020302</v>
      </c>
      <c r="AC15" s="54" t="s">
        <v>368</v>
      </c>
      <c r="AD15" s="54" t="s">
        <v>670</v>
      </c>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row>
    <row r="16" spans="1:57" s="1" customFormat="1" ht="33" customHeight="1" x14ac:dyDescent="0.3">
      <c r="A16" s="80"/>
      <c r="B16" s="48"/>
      <c r="C16" s="70" t="s">
        <v>223</v>
      </c>
      <c r="D16" s="70" t="s">
        <v>437</v>
      </c>
      <c r="E16" s="70" t="s">
        <v>767</v>
      </c>
      <c r="F16" s="20" t="str">
        <f t="shared" si="0"/>
        <v>일반직무</v>
      </c>
      <c r="G16" s="54" t="s">
        <v>665</v>
      </c>
      <c r="H16" s="21"/>
      <c r="I16" s="54" t="s">
        <v>694</v>
      </c>
      <c r="J16" s="21" t="s">
        <v>880</v>
      </c>
      <c r="K16" s="68" t="s">
        <v>272</v>
      </c>
      <c r="L16" s="49" t="s">
        <v>621</v>
      </c>
      <c r="M16" s="54" t="s">
        <v>197</v>
      </c>
      <c r="N16" s="17" t="e">
        <f>VLOOKUP(AH16,'조정계수 2025.02.01'!A:C,3,0)</f>
        <v>#N/A</v>
      </c>
      <c r="O16" s="50">
        <v>20</v>
      </c>
      <c r="P16" s="50">
        <v>1</v>
      </c>
      <c r="Q16" s="54">
        <v>21</v>
      </c>
      <c r="R16" s="51">
        <v>40</v>
      </c>
      <c r="S16" s="51" t="s">
        <v>735</v>
      </c>
      <c r="T16" s="54" t="s">
        <v>209</v>
      </c>
      <c r="U16" s="43">
        <f t="shared" si="1"/>
        <v>62370</v>
      </c>
      <c r="V16" s="69" t="s">
        <v>768</v>
      </c>
      <c r="W16" s="69" t="s">
        <v>769</v>
      </c>
      <c r="X16" s="69" t="s">
        <v>770</v>
      </c>
      <c r="Y16" s="69" t="s">
        <v>771</v>
      </c>
      <c r="Z16" s="54" t="s">
        <v>426</v>
      </c>
      <c r="AA16" s="54" t="s">
        <v>241</v>
      </c>
      <c r="AB16" s="17" t="str">
        <f t="shared" si="2"/>
        <v>020302</v>
      </c>
      <c r="AC16" s="54" t="s">
        <v>368</v>
      </c>
      <c r="AD16" s="54" t="s">
        <v>670</v>
      </c>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row>
    <row r="17" spans="1:57" s="1" customFormat="1" ht="33" customHeight="1" x14ac:dyDescent="0.3">
      <c r="A17" s="80"/>
      <c r="B17" s="48"/>
      <c r="C17" s="70" t="s">
        <v>208</v>
      </c>
      <c r="D17" s="70" t="s">
        <v>418</v>
      </c>
      <c r="E17" s="70" t="s">
        <v>202</v>
      </c>
      <c r="F17" s="20" t="str">
        <f t="shared" si="0"/>
        <v>일반직무</v>
      </c>
      <c r="G17" s="54" t="s">
        <v>665</v>
      </c>
      <c r="H17" s="21"/>
      <c r="I17" s="54" t="s">
        <v>697</v>
      </c>
      <c r="J17" s="21" t="s">
        <v>881</v>
      </c>
      <c r="K17" s="68" t="s">
        <v>273</v>
      </c>
      <c r="L17" s="49" t="s">
        <v>621</v>
      </c>
      <c r="M17" s="54" t="s">
        <v>197</v>
      </c>
      <c r="N17" s="17" t="e">
        <f>VLOOKUP(AH17,'조정계수 2025.02.01'!A:C,3,0)</f>
        <v>#N/A</v>
      </c>
      <c r="O17" s="50">
        <v>16</v>
      </c>
      <c r="P17" s="50">
        <v>0</v>
      </c>
      <c r="Q17" s="54">
        <v>16</v>
      </c>
      <c r="R17" s="51">
        <v>40</v>
      </c>
      <c r="S17" s="51" t="s">
        <v>735</v>
      </c>
      <c r="T17" s="54" t="s">
        <v>209</v>
      </c>
      <c r="U17" s="43">
        <f t="shared" si="1"/>
        <v>47520</v>
      </c>
      <c r="V17" s="69" t="s">
        <v>763</v>
      </c>
      <c r="W17" s="69" t="s">
        <v>764</v>
      </c>
      <c r="X17" s="69" t="s">
        <v>765</v>
      </c>
      <c r="Y17" s="69" t="s">
        <v>766</v>
      </c>
      <c r="Z17" s="54" t="s">
        <v>426</v>
      </c>
      <c r="AA17" s="54" t="s">
        <v>346</v>
      </c>
      <c r="AB17" s="17" t="str">
        <f t="shared" si="2"/>
        <v>200101</v>
      </c>
      <c r="AC17" s="54" t="s">
        <v>256</v>
      </c>
      <c r="AD17" s="54" t="s">
        <v>670</v>
      </c>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row>
    <row r="18" spans="1:57" s="1" customFormat="1" ht="33" customHeight="1" x14ac:dyDescent="0.3">
      <c r="A18" s="80"/>
      <c r="B18" s="48"/>
      <c r="C18" s="70" t="s">
        <v>208</v>
      </c>
      <c r="D18" s="70" t="s">
        <v>418</v>
      </c>
      <c r="E18" s="70" t="s">
        <v>758</v>
      </c>
      <c r="F18" s="20" t="str">
        <f t="shared" si="0"/>
        <v>일반직무</v>
      </c>
      <c r="G18" s="54" t="s">
        <v>665</v>
      </c>
      <c r="H18" s="21"/>
      <c r="I18" s="54" t="s">
        <v>699</v>
      </c>
      <c r="J18" s="21" t="s">
        <v>882</v>
      </c>
      <c r="K18" s="68" t="s">
        <v>375</v>
      </c>
      <c r="L18" s="49" t="s">
        <v>621</v>
      </c>
      <c r="M18" s="54" t="s">
        <v>197</v>
      </c>
      <c r="N18" s="17" t="e">
        <f>VLOOKUP(AH18,'조정계수 2025.02.01'!A:C,3,0)</f>
        <v>#N/A</v>
      </c>
      <c r="O18" s="50">
        <v>33</v>
      </c>
      <c r="P18" s="50">
        <v>1</v>
      </c>
      <c r="Q18" s="54">
        <v>34</v>
      </c>
      <c r="R18" s="51">
        <v>40</v>
      </c>
      <c r="S18" s="51" t="s">
        <v>735</v>
      </c>
      <c r="T18" s="54" t="s">
        <v>209</v>
      </c>
      <c r="U18" s="43">
        <f t="shared" si="1"/>
        <v>100980</v>
      </c>
      <c r="V18" s="69" t="s">
        <v>759</v>
      </c>
      <c r="W18" s="69" t="s">
        <v>760</v>
      </c>
      <c r="X18" s="69" t="s">
        <v>761</v>
      </c>
      <c r="Y18" s="69" t="s">
        <v>762</v>
      </c>
      <c r="Z18" s="54" t="s">
        <v>426</v>
      </c>
      <c r="AA18" s="54" t="s">
        <v>328</v>
      </c>
      <c r="AB18" s="17" t="str">
        <f t="shared" si="2"/>
        <v>200101</v>
      </c>
      <c r="AC18" s="54" t="s">
        <v>256</v>
      </c>
      <c r="AD18" s="54" t="s">
        <v>670</v>
      </c>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row>
    <row r="19" spans="1:57" s="1" customFormat="1" ht="33" customHeight="1" x14ac:dyDescent="0.3">
      <c r="A19" s="80"/>
      <c r="B19" s="48"/>
      <c r="C19" s="70" t="s">
        <v>223</v>
      </c>
      <c r="D19" s="70" t="s">
        <v>437</v>
      </c>
      <c r="E19" s="70" t="s">
        <v>184</v>
      </c>
      <c r="F19" s="20" t="str">
        <f t="shared" si="0"/>
        <v>일반직무</v>
      </c>
      <c r="G19" s="54" t="s">
        <v>665</v>
      </c>
      <c r="H19" s="21"/>
      <c r="I19" s="54" t="s">
        <v>701</v>
      </c>
      <c r="J19" s="21" t="s">
        <v>883</v>
      </c>
      <c r="K19" s="68" t="s">
        <v>336</v>
      </c>
      <c r="L19" s="49" t="s">
        <v>621</v>
      </c>
      <c r="M19" s="54" t="s">
        <v>197</v>
      </c>
      <c r="N19" s="17" t="e">
        <f>VLOOKUP(AH19,'조정계수 2025.02.01'!A:C,3,0)</f>
        <v>#N/A</v>
      </c>
      <c r="O19" s="50">
        <v>20</v>
      </c>
      <c r="P19" s="50">
        <v>1</v>
      </c>
      <c r="Q19" s="54">
        <v>21</v>
      </c>
      <c r="R19" s="51">
        <v>40</v>
      </c>
      <c r="S19" s="51" t="s">
        <v>735</v>
      </c>
      <c r="T19" s="54" t="s">
        <v>209</v>
      </c>
      <c r="U19" s="43">
        <f t="shared" si="1"/>
        <v>62370</v>
      </c>
      <c r="V19" s="69" t="s">
        <v>754</v>
      </c>
      <c r="W19" s="69" t="s">
        <v>755</v>
      </c>
      <c r="X19" s="69" t="s">
        <v>756</v>
      </c>
      <c r="Y19" s="69" t="s">
        <v>757</v>
      </c>
      <c r="Z19" s="54" t="s">
        <v>426</v>
      </c>
      <c r="AA19" s="54" t="s">
        <v>327</v>
      </c>
      <c r="AB19" s="17" t="str">
        <f t="shared" si="2"/>
        <v>020103</v>
      </c>
      <c r="AC19" s="54" t="s">
        <v>256</v>
      </c>
      <c r="AD19" s="54" t="s">
        <v>670</v>
      </c>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row>
    <row r="20" spans="1:57" s="1" customFormat="1" ht="33" customHeight="1" x14ac:dyDescent="0.3">
      <c r="A20" s="80"/>
      <c r="B20" s="48"/>
      <c r="C20" s="70" t="s">
        <v>223</v>
      </c>
      <c r="D20" s="70" t="s">
        <v>441</v>
      </c>
      <c r="E20" s="70" t="s">
        <v>749</v>
      </c>
      <c r="F20" s="20" t="str">
        <f t="shared" si="0"/>
        <v>일반직무</v>
      </c>
      <c r="G20" s="54" t="s">
        <v>665</v>
      </c>
      <c r="H20" s="21"/>
      <c r="I20" s="54" t="s">
        <v>702</v>
      </c>
      <c r="J20" s="21" t="s">
        <v>884</v>
      </c>
      <c r="K20" s="68" t="s">
        <v>345</v>
      </c>
      <c r="L20" s="49" t="s">
        <v>621</v>
      </c>
      <c r="M20" s="54" t="s">
        <v>197</v>
      </c>
      <c r="N20" s="17">
        <v>1</v>
      </c>
      <c r="O20" s="50">
        <v>16</v>
      </c>
      <c r="P20" s="50">
        <v>1</v>
      </c>
      <c r="Q20" s="54">
        <v>17</v>
      </c>
      <c r="R20" s="51">
        <v>40</v>
      </c>
      <c r="S20" s="51" t="s">
        <v>735</v>
      </c>
      <c r="T20" s="54" t="s">
        <v>209</v>
      </c>
      <c r="U20" s="43">
        <f t="shared" si="1"/>
        <v>50490</v>
      </c>
      <c r="V20" s="69" t="s">
        <v>750</v>
      </c>
      <c r="W20" s="69" t="s">
        <v>751</v>
      </c>
      <c r="X20" s="69" t="s">
        <v>752</v>
      </c>
      <c r="Y20" s="69" t="s">
        <v>753</v>
      </c>
      <c r="Z20" s="54" t="s">
        <v>426</v>
      </c>
      <c r="AA20" s="54" t="s">
        <v>238</v>
      </c>
      <c r="AB20" s="17" t="str">
        <f t="shared" si="2"/>
        <v>030101</v>
      </c>
      <c r="AC20" s="54" t="s">
        <v>365</v>
      </c>
      <c r="AD20" s="54" t="s">
        <v>670</v>
      </c>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row>
    <row r="21" spans="1:57" s="1" customFormat="1" ht="33" customHeight="1" x14ac:dyDescent="0.3">
      <c r="A21" s="80"/>
      <c r="B21" s="48"/>
      <c r="C21" s="70" t="s">
        <v>223</v>
      </c>
      <c r="D21" s="70" t="s">
        <v>441</v>
      </c>
      <c r="E21" s="70" t="s">
        <v>435</v>
      </c>
      <c r="F21" s="20" t="str">
        <f t="shared" si="0"/>
        <v>일반직무</v>
      </c>
      <c r="G21" s="54" t="s">
        <v>665</v>
      </c>
      <c r="H21" s="21"/>
      <c r="I21" s="54" t="s">
        <v>704</v>
      </c>
      <c r="J21" s="21" t="s">
        <v>886</v>
      </c>
      <c r="K21" s="73" t="s">
        <v>885</v>
      </c>
      <c r="L21" s="49" t="s">
        <v>621</v>
      </c>
      <c r="M21" s="54" t="s">
        <v>197</v>
      </c>
      <c r="N21" s="17" t="e">
        <f>VLOOKUP(AH21,'조정계수 2025.02.01'!A:C,3,0)</f>
        <v>#N/A</v>
      </c>
      <c r="O21" s="50">
        <v>30</v>
      </c>
      <c r="P21" s="50">
        <v>1</v>
      </c>
      <c r="Q21" s="54">
        <v>31</v>
      </c>
      <c r="R21" s="51">
        <v>40</v>
      </c>
      <c r="S21" s="51" t="s">
        <v>735</v>
      </c>
      <c r="T21" s="54" t="s">
        <v>209</v>
      </c>
      <c r="U21" s="43">
        <f t="shared" si="1"/>
        <v>92070</v>
      </c>
      <c r="V21" s="69" t="s">
        <v>745</v>
      </c>
      <c r="W21" s="69" t="s">
        <v>746</v>
      </c>
      <c r="X21" s="69" t="s">
        <v>747</v>
      </c>
      <c r="Y21" s="69" t="s">
        <v>748</v>
      </c>
      <c r="Z21" s="54" t="s">
        <v>426</v>
      </c>
      <c r="AA21" s="54" t="s">
        <v>240</v>
      </c>
      <c r="AB21" s="17" t="str">
        <f t="shared" si="2"/>
        <v>060102</v>
      </c>
      <c r="AC21" s="54" t="s">
        <v>319</v>
      </c>
      <c r="AD21" s="54" t="s">
        <v>670</v>
      </c>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row>
    <row r="22" spans="1:57" s="1" customFormat="1" ht="33" customHeight="1" x14ac:dyDescent="0.3">
      <c r="A22" s="80"/>
      <c r="B22" s="48"/>
      <c r="C22" s="70" t="s">
        <v>223</v>
      </c>
      <c r="D22" s="70" t="s">
        <v>441</v>
      </c>
      <c r="E22" s="70" t="s">
        <v>435</v>
      </c>
      <c r="F22" s="20" t="str">
        <f t="shared" si="0"/>
        <v>일반직무</v>
      </c>
      <c r="G22" s="54" t="s">
        <v>665</v>
      </c>
      <c r="H22" s="21"/>
      <c r="I22" s="54" t="s">
        <v>706</v>
      </c>
      <c r="J22" s="21" t="s">
        <v>887</v>
      </c>
      <c r="K22" s="68" t="s">
        <v>90</v>
      </c>
      <c r="L22" s="49" t="s">
        <v>621</v>
      </c>
      <c r="M22" s="54" t="s">
        <v>197</v>
      </c>
      <c r="N22" s="17" t="e">
        <f>VLOOKUP(AH22,'조정계수 2025.02.01'!A:C,3,0)</f>
        <v>#N/A</v>
      </c>
      <c r="O22" s="50">
        <v>30</v>
      </c>
      <c r="P22" s="50">
        <v>1</v>
      </c>
      <c r="Q22" s="54">
        <v>31</v>
      </c>
      <c r="R22" s="51">
        <v>40</v>
      </c>
      <c r="S22" s="51" t="s">
        <v>735</v>
      </c>
      <c r="T22" s="54" t="s">
        <v>209</v>
      </c>
      <c r="U22" s="43">
        <f t="shared" si="1"/>
        <v>92070</v>
      </c>
      <c r="V22" s="69" t="s">
        <v>737</v>
      </c>
      <c r="W22" s="69" t="s">
        <v>738</v>
      </c>
      <c r="X22" s="69" t="s">
        <v>739</v>
      </c>
      <c r="Y22" s="69" t="s">
        <v>740</v>
      </c>
      <c r="Z22" s="54" t="s">
        <v>425</v>
      </c>
      <c r="AA22" s="54" t="s">
        <v>236</v>
      </c>
      <c r="AB22" s="17" t="str">
        <f t="shared" si="2"/>
        <v>060102</v>
      </c>
      <c r="AC22" s="54" t="s">
        <v>319</v>
      </c>
      <c r="AD22" s="54" t="s">
        <v>670</v>
      </c>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row>
    <row r="23" spans="1:57" s="1" customFormat="1" ht="33" customHeight="1" x14ac:dyDescent="0.3">
      <c r="A23" s="80"/>
      <c r="B23" s="48"/>
      <c r="C23" s="70" t="s">
        <v>223</v>
      </c>
      <c r="D23" s="70" t="s">
        <v>441</v>
      </c>
      <c r="E23" s="70" t="s">
        <v>435</v>
      </c>
      <c r="F23" s="20" t="str">
        <f t="shared" si="0"/>
        <v>일반직무</v>
      </c>
      <c r="G23" s="54" t="s">
        <v>665</v>
      </c>
      <c r="H23" s="21"/>
      <c r="I23" s="54" t="s">
        <v>708</v>
      </c>
      <c r="J23" s="21" t="s">
        <v>888</v>
      </c>
      <c r="K23" s="68" t="s">
        <v>84</v>
      </c>
      <c r="L23" s="49" t="s">
        <v>621</v>
      </c>
      <c r="M23" s="54" t="s">
        <v>197</v>
      </c>
      <c r="N23" s="17" t="e">
        <f>VLOOKUP(AH23,'조정계수 2025.02.01'!A:C,3,0)</f>
        <v>#N/A</v>
      </c>
      <c r="O23" s="50">
        <v>30</v>
      </c>
      <c r="P23" s="50">
        <v>1</v>
      </c>
      <c r="Q23" s="54">
        <v>31</v>
      </c>
      <c r="R23" s="51">
        <v>40</v>
      </c>
      <c r="S23" s="51" t="s">
        <v>735</v>
      </c>
      <c r="T23" s="54" t="s">
        <v>209</v>
      </c>
      <c r="U23" s="43">
        <f t="shared" si="1"/>
        <v>92070</v>
      </c>
      <c r="V23" s="69" t="s">
        <v>741</v>
      </c>
      <c r="W23" s="69" t="s">
        <v>742</v>
      </c>
      <c r="X23" s="69" t="s">
        <v>743</v>
      </c>
      <c r="Y23" s="69" t="s">
        <v>744</v>
      </c>
      <c r="Z23" s="54" t="s">
        <v>425</v>
      </c>
      <c r="AA23" s="54" t="s">
        <v>236</v>
      </c>
      <c r="AB23" s="17" t="str">
        <f t="shared" si="2"/>
        <v>060102</v>
      </c>
      <c r="AC23" s="54" t="s">
        <v>319</v>
      </c>
      <c r="AD23" s="54" t="s">
        <v>670</v>
      </c>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row>
    <row r="24" spans="1:57" s="1" customFormat="1" ht="33" customHeight="1" x14ac:dyDescent="0.2">
      <c r="A24" s="80"/>
      <c r="B24" s="48"/>
      <c r="C24" s="70" t="s">
        <v>223</v>
      </c>
      <c r="D24" s="70" t="s">
        <v>441</v>
      </c>
      <c r="E24" s="70" t="s">
        <v>435</v>
      </c>
      <c r="F24" s="20" t="str">
        <f t="shared" si="0"/>
        <v>일반직무</v>
      </c>
      <c r="G24" s="54" t="s">
        <v>665</v>
      </c>
      <c r="H24" s="21"/>
      <c r="I24" s="54" t="s">
        <v>709</v>
      </c>
      <c r="J24" s="21" t="s">
        <v>889</v>
      </c>
      <c r="K24" s="68" t="s">
        <v>335</v>
      </c>
      <c r="L24" s="49" t="s">
        <v>621</v>
      </c>
      <c r="M24" s="54" t="s">
        <v>197</v>
      </c>
      <c r="N24" s="17" t="e">
        <f>VLOOKUP(AH24,'조정계수 2025.02.01'!A:C,3,0)</f>
        <v>#N/A</v>
      </c>
      <c r="O24" s="50">
        <v>30</v>
      </c>
      <c r="P24" s="50">
        <v>1</v>
      </c>
      <c r="Q24" s="54">
        <v>31</v>
      </c>
      <c r="R24" s="51">
        <v>40</v>
      </c>
      <c r="S24" s="51" t="s">
        <v>735</v>
      </c>
      <c r="T24" s="54" t="s">
        <v>209</v>
      </c>
      <c r="U24" s="43">
        <f t="shared" si="1"/>
        <v>92070</v>
      </c>
      <c r="V24" s="56" t="s">
        <v>785</v>
      </c>
      <c r="W24" s="56" t="s">
        <v>786</v>
      </c>
      <c r="X24" s="56" t="s">
        <v>787</v>
      </c>
      <c r="Y24" s="56" t="s">
        <v>788</v>
      </c>
      <c r="Z24" s="54" t="s">
        <v>426</v>
      </c>
      <c r="AA24" s="54" t="s">
        <v>240</v>
      </c>
      <c r="AB24" s="17" t="str">
        <f t="shared" si="2"/>
        <v>060102</v>
      </c>
      <c r="AC24" s="54" t="s">
        <v>319</v>
      </c>
      <c r="AD24" s="54" t="s">
        <v>670</v>
      </c>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row>
    <row r="25" spans="1:57" s="1" customFormat="1" ht="33" customHeight="1" x14ac:dyDescent="0.2">
      <c r="A25" s="80"/>
      <c r="B25" s="48"/>
      <c r="C25" s="70" t="s">
        <v>789</v>
      </c>
      <c r="D25" s="70" t="s">
        <v>458</v>
      </c>
      <c r="E25" s="70" t="s">
        <v>469</v>
      </c>
      <c r="F25" s="20" t="str">
        <f t="shared" si="0"/>
        <v>일반직무</v>
      </c>
      <c r="G25" s="54" t="s">
        <v>665</v>
      </c>
      <c r="H25" s="21"/>
      <c r="I25" s="54" t="s">
        <v>711</v>
      </c>
      <c r="J25" s="21" t="s">
        <v>890</v>
      </c>
      <c r="K25" s="68" t="s">
        <v>109</v>
      </c>
      <c r="L25" s="49" t="s">
        <v>621</v>
      </c>
      <c r="M25" s="54" t="s">
        <v>197</v>
      </c>
      <c r="N25" s="17" t="e">
        <f>VLOOKUP(AH25,'조정계수 2025.02.01'!A:C,3,0)</f>
        <v>#N/A</v>
      </c>
      <c r="O25" s="50">
        <v>19</v>
      </c>
      <c r="P25" s="50">
        <v>1</v>
      </c>
      <c r="Q25" s="54">
        <v>20</v>
      </c>
      <c r="R25" s="51">
        <v>40</v>
      </c>
      <c r="S25" s="51" t="s">
        <v>735</v>
      </c>
      <c r="T25" s="54" t="s">
        <v>209</v>
      </c>
      <c r="U25" s="43">
        <f t="shared" si="1"/>
        <v>59400</v>
      </c>
      <c r="V25" s="56" t="s">
        <v>790</v>
      </c>
      <c r="W25" s="56" t="s">
        <v>791</v>
      </c>
      <c r="X25" s="56" t="s">
        <v>792</v>
      </c>
      <c r="Y25" s="56" t="s">
        <v>793</v>
      </c>
      <c r="Z25" s="54" t="s">
        <v>425</v>
      </c>
      <c r="AA25" s="54" t="s">
        <v>234</v>
      </c>
      <c r="AB25" s="17" t="str">
        <f t="shared" si="2"/>
        <v>200101</v>
      </c>
      <c r="AC25" s="54" t="s">
        <v>381</v>
      </c>
      <c r="AD25" s="54" t="s">
        <v>670</v>
      </c>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row>
    <row r="26" spans="1:57" s="1" customFormat="1" ht="33" customHeight="1" x14ac:dyDescent="0.2">
      <c r="A26" s="80"/>
      <c r="B26" s="48"/>
      <c r="C26" s="70" t="s">
        <v>223</v>
      </c>
      <c r="D26" s="70" t="s">
        <v>458</v>
      </c>
      <c r="E26" s="70" t="s">
        <v>440</v>
      </c>
      <c r="F26" s="20" t="str">
        <f t="shared" si="0"/>
        <v>일반직무</v>
      </c>
      <c r="G26" s="54" t="s">
        <v>665</v>
      </c>
      <c r="H26" s="21"/>
      <c r="I26" s="54" t="s">
        <v>713</v>
      </c>
      <c r="J26" s="21" t="s">
        <v>891</v>
      </c>
      <c r="K26" s="68" t="s">
        <v>230</v>
      </c>
      <c r="L26" s="49" t="s">
        <v>621</v>
      </c>
      <c r="M26" s="54" t="s">
        <v>197</v>
      </c>
      <c r="N26" s="17" t="e">
        <f>VLOOKUP(AH26,'조정계수 2025.02.01'!A:C,3,0)</f>
        <v>#N/A</v>
      </c>
      <c r="O26" s="50">
        <v>16</v>
      </c>
      <c r="P26" s="50">
        <v>1</v>
      </c>
      <c r="Q26" s="54">
        <v>17</v>
      </c>
      <c r="R26" s="51">
        <v>40</v>
      </c>
      <c r="S26" s="51" t="s">
        <v>735</v>
      </c>
      <c r="T26" s="54" t="s">
        <v>209</v>
      </c>
      <c r="U26" s="43">
        <f t="shared" si="1"/>
        <v>50490</v>
      </c>
      <c r="V26" s="56" t="s">
        <v>794</v>
      </c>
      <c r="W26" s="56" t="s">
        <v>795</v>
      </c>
      <c r="X26" s="56" t="s">
        <v>796</v>
      </c>
      <c r="Y26" s="56" t="s">
        <v>797</v>
      </c>
      <c r="Z26" s="54" t="s">
        <v>425</v>
      </c>
      <c r="AA26" s="54" t="s">
        <v>363</v>
      </c>
      <c r="AB26" s="17" t="str">
        <f t="shared" si="2"/>
        <v>020102</v>
      </c>
      <c r="AC26" s="54" t="s">
        <v>244</v>
      </c>
      <c r="AD26" s="54" t="s">
        <v>670</v>
      </c>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row>
    <row r="27" spans="1:57" s="1" customFormat="1" ht="33" customHeight="1" x14ac:dyDescent="0.2">
      <c r="A27" s="80"/>
      <c r="B27" s="48"/>
      <c r="C27" s="70" t="s">
        <v>223</v>
      </c>
      <c r="D27" s="70" t="s">
        <v>441</v>
      </c>
      <c r="E27" s="70" t="s">
        <v>435</v>
      </c>
      <c r="F27" s="20" t="str">
        <f t="shared" si="0"/>
        <v>일반직무</v>
      </c>
      <c r="G27" s="54" t="s">
        <v>665</v>
      </c>
      <c r="H27" s="21"/>
      <c r="I27" s="54" t="s">
        <v>715</v>
      </c>
      <c r="J27" s="21" t="s">
        <v>892</v>
      </c>
      <c r="K27" s="68" t="s">
        <v>310</v>
      </c>
      <c r="L27" s="49" t="s">
        <v>621</v>
      </c>
      <c r="M27" s="54" t="s">
        <v>197</v>
      </c>
      <c r="N27" s="17" t="e">
        <f>VLOOKUP(AH27,'조정계수 2025.02.01'!A:C,3,0)</f>
        <v>#N/A</v>
      </c>
      <c r="O27" s="50">
        <v>30</v>
      </c>
      <c r="P27" s="50">
        <v>1</v>
      </c>
      <c r="Q27" s="54">
        <v>31</v>
      </c>
      <c r="R27" s="51">
        <v>40</v>
      </c>
      <c r="S27" s="51" t="s">
        <v>735</v>
      </c>
      <c r="T27" s="54" t="s">
        <v>209</v>
      </c>
      <c r="U27" s="43">
        <f t="shared" si="1"/>
        <v>92070</v>
      </c>
      <c r="V27" s="56" t="s">
        <v>798</v>
      </c>
      <c r="W27" s="56" t="s">
        <v>799</v>
      </c>
      <c r="X27" s="56" t="s">
        <v>800</v>
      </c>
      <c r="Y27" s="56" t="s">
        <v>801</v>
      </c>
      <c r="Z27" s="54" t="s">
        <v>426</v>
      </c>
      <c r="AA27" s="54" t="s">
        <v>240</v>
      </c>
      <c r="AB27" s="17" t="str">
        <f t="shared" si="2"/>
        <v>060102</v>
      </c>
      <c r="AC27" s="54" t="s">
        <v>319</v>
      </c>
      <c r="AD27" s="54" t="s">
        <v>670</v>
      </c>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row>
    <row r="28" spans="1:57" s="1" customFormat="1" ht="33" customHeight="1" x14ac:dyDescent="0.3">
      <c r="A28" s="80"/>
      <c r="B28" s="48"/>
      <c r="C28" s="70" t="s">
        <v>830</v>
      </c>
      <c r="D28" s="70" t="s">
        <v>441</v>
      </c>
      <c r="E28" s="70" t="s">
        <v>435</v>
      </c>
      <c r="F28" s="20" t="str">
        <f t="shared" si="0"/>
        <v>일반직무</v>
      </c>
      <c r="G28" s="54" t="s">
        <v>665</v>
      </c>
      <c r="H28" s="21"/>
      <c r="I28" s="54" t="s">
        <v>718</v>
      </c>
      <c r="J28" s="21" t="s">
        <v>893</v>
      </c>
      <c r="K28" s="68" t="s">
        <v>716</v>
      </c>
      <c r="L28" s="49" t="s">
        <v>621</v>
      </c>
      <c r="M28" s="54" t="s">
        <v>191</v>
      </c>
      <c r="N28" s="17" t="e">
        <f>VLOOKUP(AH28,'조정계수 2025.02.01'!A:C,3,0)</f>
        <v>#N/A</v>
      </c>
      <c r="O28" s="50">
        <v>29</v>
      </c>
      <c r="P28" s="50">
        <v>1</v>
      </c>
      <c r="Q28" s="54">
        <v>30</v>
      </c>
      <c r="R28" s="51">
        <v>40</v>
      </c>
      <c r="S28" s="51" t="s">
        <v>575</v>
      </c>
      <c r="T28" s="54" t="s">
        <v>199</v>
      </c>
      <c r="U28" s="43">
        <f t="shared" si="1"/>
        <v>125400</v>
      </c>
      <c r="V28" s="69" t="s">
        <v>831</v>
      </c>
      <c r="W28" s="69" t="s">
        <v>832</v>
      </c>
      <c r="X28" s="69" t="s">
        <v>833</v>
      </c>
      <c r="Y28" s="69" t="s">
        <v>834</v>
      </c>
      <c r="Z28" s="54" t="s">
        <v>426</v>
      </c>
      <c r="AA28" s="54" t="s">
        <v>247</v>
      </c>
      <c r="AB28" s="17" t="str">
        <f t="shared" si="2"/>
        <v>060202</v>
      </c>
      <c r="AC28" s="54" t="s">
        <v>351</v>
      </c>
      <c r="AD28" s="54" t="s">
        <v>670</v>
      </c>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row>
    <row r="29" spans="1:57" s="1" customFormat="1" ht="33" customHeight="1" x14ac:dyDescent="0.3">
      <c r="A29" s="80"/>
      <c r="B29" s="48"/>
      <c r="C29" s="21"/>
      <c r="D29" s="21"/>
      <c r="E29" s="21"/>
      <c r="F29" s="20" t="str">
        <f t="shared" si="0"/>
        <v>NCS과정</v>
      </c>
      <c r="G29" s="54" t="s">
        <v>665</v>
      </c>
      <c r="H29" s="21"/>
      <c r="I29" s="54" t="s">
        <v>721</v>
      </c>
      <c r="J29" s="21" t="s">
        <v>894</v>
      </c>
      <c r="K29" s="68" t="s">
        <v>719</v>
      </c>
      <c r="L29" s="49" t="s">
        <v>621</v>
      </c>
      <c r="M29" s="54" t="s">
        <v>191</v>
      </c>
      <c r="N29" s="17" t="e">
        <f>VLOOKUP(AH29,'조정계수 2025.02.01'!A:C,3,0)</f>
        <v>#N/A</v>
      </c>
      <c r="O29" s="50">
        <v>19</v>
      </c>
      <c r="P29" s="50">
        <v>1</v>
      </c>
      <c r="Q29" s="54">
        <v>20</v>
      </c>
      <c r="R29" s="51">
        <v>40</v>
      </c>
      <c r="S29" s="51" t="s">
        <v>575</v>
      </c>
      <c r="T29" s="54" t="s">
        <v>209</v>
      </c>
      <c r="U29" s="43">
        <f t="shared" si="1"/>
        <v>83600</v>
      </c>
      <c r="V29" s="24"/>
      <c r="W29" s="24"/>
      <c r="X29" s="24"/>
      <c r="Y29" s="24"/>
      <c r="Z29" s="54" t="s">
        <v>425</v>
      </c>
      <c r="AA29" s="54" t="s">
        <v>246</v>
      </c>
      <c r="AB29" s="17" t="str">
        <f t="shared" si="2"/>
        <v>050102</v>
      </c>
      <c r="AC29" s="54" t="s">
        <v>369</v>
      </c>
      <c r="AD29" s="54" t="s">
        <v>670</v>
      </c>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row>
    <row r="30" spans="1:57" s="1" customFormat="1" ht="33" customHeight="1" x14ac:dyDescent="0.3">
      <c r="A30" s="80"/>
      <c r="B30" s="48"/>
      <c r="C30" s="70" t="s">
        <v>208</v>
      </c>
      <c r="D30" s="70" t="s">
        <v>201</v>
      </c>
      <c r="E30" s="70" t="s">
        <v>440</v>
      </c>
      <c r="F30" s="20" t="str">
        <f t="shared" si="0"/>
        <v>NCS과정</v>
      </c>
      <c r="G30" s="54" t="s">
        <v>665</v>
      </c>
      <c r="H30" s="21"/>
      <c r="I30" s="54" t="s">
        <v>724</v>
      </c>
      <c r="J30" s="21" t="s">
        <v>895</v>
      </c>
      <c r="K30" s="68" t="s">
        <v>722</v>
      </c>
      <c r="L30" s="49" t="s">
        <v>621</v>
      </c>
      <c r="M30" s="54" t="s">
        <v>191</v>
      </c>
      <c r="N30" s="17" t="e">
        <f>VLOOKUP(AH30,'조정계수 2025.02.01'!A:C,3,0)</f>
        <v>#N/A</v>
      </c>
      <c r="O30" s="50">
        <v>30</v>
      </c>
      <c r="P30" s="50">
        <v>1</v>
      </c>
      <c r="Q30" s="54">
        <v>31</v>
      </c>
      <c r="R30" s="51">
        <v>40</v>
      </c>
      <c r="S30" s="51" t="s">
        <v>575</v>
      </c>
      <c r="T30" s="54" t="s">
        <v>209</v>
      </c>
      <c r="U30" s="43">
        <f t="shared" si="1"/>
        <v>129580</v>
      </c>
      <c r="V30" s="76" t="s">
        <v>836</v>
      </c>
      <c r="W30" s="76" t="s">
        <v>837</v>
      </c>
      <c r="X30" s="76" t="s">
        <v>838</v>
      </c>
      <c r="Y30" s="76" t="s">
        <v>839</v>
      </c>
      <c r="Z30" s="54" t="s">
        <v>425</v>
      </c>
      <c r="AA30" s="54" t="s">
        <v>245</v>
      </c>
      <c r="AB30" s="17" t="str">
        <f t="shared" si="2"/>
        <v>040301</v>
      </c>
      <c r="AC30" s="54" t="s">
        <v>252</v>
      </c>
      <c r="AD30" s="54" t="s">
        <v>670</v>
      </c>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row>
    <row r="31" spans="1:57" s="1" customFormat="1" ht="33" customHeight="1" x14ac:dyDescent="0.3">
      <c r="A31" s="80"/>
      <c r="B31" s="48"/>
      <c r="C31" s="70" t="s">
        <v>223</v>
      </c>
      <c r="D31" s="70" t="s">
        <v>437</v>
      </c>
      <c r="E31" s="70" t="s">
        <v>776</v>
      </c>
      <c r="F31" s="20" t="str">
        <f t="shared" si="0"/>
        <v>NCS과정</v>
      </c>
      <c r="G31" s="54" t="s">
        <v>665</v>
      </c>
      <c r="H31" s="21"/>
      <c r="I31" s="54" t="s">
        <v>727</v>
      </c>
      <c r="J31" s="21" t="s">
        <v>896</v>
      </c>
      <c r="K31" s="68" t="s">
        <v>725</v>
      </c>
      <c r="L31" s="49" t="s">
        <v>621</v>
      </c>
      <c r="M31" s="54" t="s">
        <v>191</v>
      </c>
      <c r="N31" s="17" t="e">
        <f>VLOOKUP(AH31,'조정계수 2025.02.01'!A:C,3,0)</f>
        <v>#N/A</v>
      </c>
      <c r="O31" s="50">
        <v>30</v>
      </c>
      <c r="P31" s="50">
        <v>1</v>
      </c>
      <c r="Q31" s="54">
        <v>31</v>
      </c>
      <c r="R31" s="51">
        <v>40</v>
      </c>
      <c r="S31" s="51" t="s">
        <v>575</v>
      </c>
      <c r="T31" s="54" t="s">
        <v>209</v>
      </c>
      <c r="U31" s="43">
        <f t="shared" si="1"/>
        <v>129580</v>
      </c>
      <c r="V31" s="76" t="s">
        <v>840</v>
      </c>
      <c r="W31" s="76" t="s">
        <v>841</v>
      </c>
      <c r="X31" s="76" t="s">
        <v>842</v>
      </c>
      <c r="Y31" s="76" t="s">
        <v>843</v>
      </c>
      <c r="Z31" s="54" t="s">
        <v>425</v>
      </c>
      <c r="AA31" s="54" t="s">
        <v>248</v>
      </c>
      <c r="AB31" s="17" t="str">
        <f t="shared" si="2"/>
        <v>200105</v>
      </c>
      <c r="AC31" s="54" t="s">
        <v>356</v>
      </c>
      <c r="AD31" s="54" t="s">
        <v>670</v>
      </c>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row>
    <row r="32" spans="1:57" s="1" customFormat="1" ht="33" customHeight="1" x14ac:dyDescent="0.3">
      <c r="A32" s="80"/>
      <c r="B32" s="48"/>
      <c r="C32" s="70" t="s">
        <v>224</v>
      </c>
      <c r="D32" s="70" t="s">
        <v>449</v>
      </c>
      <c r="E32" s="70" t="s">
        <v>213</v>
      </c>
      <c r="F32" s="20" t="str">
        <f t="shared" si="0"/>
        <v>일반직무</v>
      </c>
      <c r="G32" s="54" t="s">
        <v>665</v>
      </c>
      <c r="H32" s="21"/>
      <c r="I32" s="54" t="s">
        <v>731</v>
      </c>
      <c r="J32" s="21" t="s">
        <v>897</v>
      </c>
      <c r="K32" s="68" t="s">
        <v>728</v>
      </c>
      <c r="L32" s="49" t="s">
        <v>621</v>
      </c>
      <c r="M32" s="54" t="s">
        <v>197</v>
      </c>
      <c r="N32" s="17" t="e">
        <f>VLOOKUP(AH32,'조정계수 2025.02.01'!A:C,3,0)</f>
        <v>#N/A</v>
      </c>
      <c r="O32" s="50">
        <v>32</v>
      </c>
      <c r="P32" s="50">
        <v>0</v>
      </c>
      <c r="Q32" s="54">
        <v>32</v>
      </c>
      <c r="R32" s="51">
        <v>40</v>
      </c>
      <c r="S32" s="51" t="s">
        <v>735</v>
      </c>
      <c r="T32" s="54" t="s">
        <v>209</v>
      </c>
      <c r="U32" s="43">
        <f t="shared" si="1"/>
        <v>95040</v>
      </c>
      <c r="V32" s="69" t="s">
        <v>845</v>
      </c>
      <c r="W32" s="69" t="s">
        <v>846</v>
      </c>
      <c r="X32" s="69" t="s">
        <v>847</v>
      </c>
      <c r="Y32" s="69" t="s">
        <v>848</v>
      </c>
      <c r="Z32" s="54" t="s">
        <v>426</v>
      </c>
      <c r="AA32" s="54" t="s">
        <v>257</v>
      </c>
      <c r="AB32" s="17" t="str">
        <f t="shared" si="2"/>
        <v>020203</v>
      </c>
      <c r="AC32" s="54" t="s">
        <v>500</v>
      </c>
      <c r="AD32" s="54" t="s">
        <v>670</v>
      </c>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row>
    <row r="33" spans="1:57" s="1" customFormat="1" ht="33" customHeight="1" x14ac:dyDescent="0.2">
      <c r="A33" s="58">
        <v>1</v>
      </c>
      <c r="B33" s="28" t="s">
        <v>211</v>
      </c>
      <c r="C33" s="55" t="s">
        <v>208</v>
      </c>
      <c r="D33" s="55" t="s">
        <v>201</v>
      </c>
      <c r="E33" s="55" t="s">
        <v>572</v>
      </c>
      <c r="F33" s="20" t="str">
        <f t="shared" ref="F33:F39" si="3">IF(MID(I33,16,2)="J1","일반직무유사",IF(MID(I33,16,2)="R0","직무법정",IF(MID(I33,16,2)="A4","NCS과정",IF(MID(I33,16,2)="F0","외국어과정","일반직무"))))</f>
        <v>NCS과정</v>
      </c>
      <c r="G33" s="54" t="s">
        <v>286</v>
      </c>
      <c r="H33" s="59"/>
      <c r="I33" s="20" t="s">
        <v>565</v>
      </c>
      <c r="J33" s="59" t="s">
        <v>633</v>
      </c>
      <c r="K33" s="72" t="s">
        <v>644</v>
      </c>
      <c r="L33" s="8" t="s">
        <v>643</v>
      </c>
      <c r="M33" s="54" t="s">
        <v>191</v>
      </c>
      <c r="N33" s="17">
        <v>1</v>
      </c>
      <c r="O33" s="50">
        <v>19</v>
      </c>
      <c r="P33" s="50">
        <v>1</v>
      </c>
      <c r="Q33" s="50">
        <v>20</v>
      </c>
      <c r="R33" s="51">
        <v>40</v>
      </c>
      <c r="S33" s="51" t="s">
        <v>575</v>
      </c>
      <c r="T33" s="54" t="s">
        <v>209</v>
      </c>
      <c r="U33" s="45">
        <f t="shared" ref="U33:U41" si="4">IF(M33="A",6160,IF(M33="B",4180,IF(M33="C",2970,0)))*Q33</f>
        <v>83600</v>
      </c>
      <c r="V33" s="56" t="s">
        <v>576</v>
      </c>
      <c r="W33" s="56" t="s">
        <v>577</v>
      </c>
      <c r="X33" s="56" t="s">
        <v>578</v>
      </c>
      <c r="Y33" s="56" t="s">
        <v>579</v>
      </c>
      <c r="Z33" s="54" t="s">
        <v>425</v>
      </c>
      <c r="AA33" s="54" t="s">
        <v>255</v>
      </c>
      <c r="AB33" s="17" t="str">
        <f t="shared" ref="AB33:AB41" si="5">LEFT(AA33,6)</f>
        <v>040301</v>
      </c>
      <c r="AC33" s="54" t="s">
        <v>326</v>
      </c>
      <c r="AD33" s="54" t="s">
        <v>274</v>
      </c>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row>
    <row r="34" spans="1:57" s="1" customFormat="1" ht="33" customHeight="1" x14ac:dyDescent="0.2">
      <c r="A34" s="58">
        <v>2</v>
      </c>
      <c r="B34" s="28" t="s">
        <v>211</v>
      </c>
      <c r="C34" s="55" t="s">
        <v>223</v>
      </c>
      <c r="D34" s="55" t="s">
        <v>437</v>
      </c>
      <c r="E34" s="55" t="s">
        <v>184</v>
      </c>
      <c r="F34" s="20" t="str">
        <f t="shared" si="3"/>
        <v>NCS과정</v>
      </c>
      <c r="G34" s="54" t="s">
        <v>286</v>
      </c>
      <c r="H34" s="59"/>
      <c r="I34" s="20" t="s">
        <v>559</v>
      </c>
      <c r="J34" s="59" t="s">
        <v>632</v>
      </c>
      <c r="K34" s="72" t="s">
        <v>635</v>
      </c>
      <c r="L34" s="8" t="s">
        <v>220</v>
      </c>
      <c r="M34" s="54" t="s">
        <v>191</v>
      </c>
      <c r="N34" s="17">
        <v>1</v>
      </c>
      <c r="O34" s="50">
        <v>30</v>
      </c>
      <c r="P34" s="50">
        <v>1</v>
      </c>
      <c r="Q34" s="50">
        <v>31</v>
      </c>
      <c r="R34" s="51">
        <v>40</v>
      </c>
      <c r="S34" s="51" t="s">
        <v>575</v>
      </c>
      <c r="T34" s="54" t="s">
        <v>209</v>
      </c>
      <c r="U34" s="45">
        <f t="shared" si="4"/>
        <v>129580</v>
      </c>
      <c r="V34" s="56" t="s">
        <v>580</v>
      </c>
      <c r="W34" s="56" t="s">
        <v>581</v>
      </c>
      <c r="X34" s="56" t="s">
        <v>582</v>
      </c>
      <c r="Y34" s="56" t="s">
        <v>583</v>
      </c>
      <c r="Z34" s="54" t="s">
        <v>425</v>
      </c>
      <c r="AA34" s="54" t="s">
        <v>243</v>
      </c>
      <c r="AB34" s="17" t="str">
        <f t="shared" si="5"/>
        <v>100301</v>
      </c>
      <c r="AC34" s="54" t="s">
        <v>251</v>
      </c>
      <c r="AD34" s="54" t="s">
        <v>274</v>
      </c>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row>
    <row r="35" spans="1:57" s="1" customFormat="1" ht="33" customHeight="1" x14ac:dyDescent="0.2">
      <c r="A35" s="58">
        <v>3</v>
      </c>
      <c r="B35" s="28" t="s">
        <v>211</v>
      </c>
      <c r="C35" s="55" t="s">
        <v>208</v>
      </c>
      <c r="D35" s="55" t="s">
        <v>201</v>
      </c>
      <c r="E35" s="55" t="s">
        <v>573</v>
      </c>
      <c r="F35" s="20" t="str">
        <f t="shared" si="3"/>
        <v>NCS과정</v>
      </c>
      <c r="G35" s="54" t="s">
        <v>286</v>
      </c>
      <c r="H35" s="59"/>
      <c r="I35" s="20" t="s">
        <v>567</v>
      </c>
      <c r="J35" s="59" t="s">
        <v>631</v>
      </c>
      <c r="K35" s="72" t="s">
        <v>636</v>
      </c>
      <c r="L35" s="8" t="s">
        <v>220</v>
      </c>
      <c r="M35" s="54" t="s">
        <v>191</v>
      </c>
      <c r="N35" s="17">
        <v>1</v>
      </c>
      <c r="O35" s="50">
        <v>19</v>
      </c>
      <c r="P35" s="50">
        <v>1</v>
      </c>
      <c r="Q35" s="50">
        <v>20</v>
      </c>
      <c r="R35" s="51">
        <v>40</v>
      </c>
      <c r="S35" s="51" t="s">
        <v>575</v>
      </c>
      <c r="T35" s="54" t="s">
        <v>209</v>
      </c>
      <c r="U35" s="45">
        <f t="shared" si="4"/>
        <v>83600</v>
      </c>
      <c r="V35" s="56" t="s">
        <v>584</v>
      </c>
      <c r="W35" s="56" t="s">
        <v>585</v>
      </c>
      <c r="X35" s="56" t="s">
        <v>586</v>
      </c>
      <c r="Y35" s="56" t="s">
        <v>587</v>
      </c>
      <c r="Z35" s="54" t="s">
        <v>425</v>
      </c>
      <c r="AA35" s="54" t="s">
        <v>255</v>
      </c>
      <c r="AB35" s="17" t="str">
        <f t="shared" si="5"/>
        <v>040301</v>
      </c>
      <c r="AC35" s="54" t="s">
        <v>252</v>
      </c>
      <c r="AD35" s="54" t="s">
        <v>274</v>
      </c>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row>
    <row r="36" spans="1:57" s="1" customFormat="1" ht="33" customHeight="1" x14ac:dyDescent="0.2">
      <c r="A36" s="58">
        <v>4</v>
      </c>
      <c r="B36" s="28" t="s">
        <v>211</v>
      </c>
      <c r="C36" s="55" t="s">
        <v>223</v>
      </c>
      <c r="D36" s="55" t="s">
        <v>441</v>
      </c>
      <c r="E36" s="55" t="s">
        <v>435</v>
      </c>
      <c r="F36" s="20" t="str">
        <f t="shared" si="3"/>
        <v>NCS과정</v>
      </c>
      <c r="G36" s="54" t="s">
        <v>286</v>
      </c>
      <c r="H36" s="59"/>
      <c r="I36" s="20" t="s">
        <v>568</v>
      </c>
      <c r="J36" s="59" t="s">
        <v>630</v>
      </c>
      <c r="K36" s="72" t="s">
        <v>637</v>
      </c>
      <c r="L36" s="8" t="s">
        <v>220</v>
      </c>
      <c r="M36" s="54" t="s">
        <v>191</v>
      </c>
      <c r="N36" s="17">
        <v>1</v>
      </c>
      <c r="O36" s="50">
        <v>19</v>
      </c>
      <c r="P36" s="50">
        <v>1</v>
      </c>
      <c r="Q36" s="50">
        <v>20</v>
      </c>
      <c r="R36" s="51">
        <v>40</v>
      </c>
      <c r="S36" s="51" t="s">
        <v>575</v>
      </c>
      <c r="T36" s="54" t="s">
        <v>209</v>
      </c>
      <c r="U36" s="45">
        <f t="shared" si="4"/>
        <v>83600</v>
      </c>
      <c r="V36" s="56" t="s">
        <v>588</v>
      </c>
      <c r="W36" s="56" t="s">
        <v>589</v>
      </c>
      <c r="X36" s="56" t="s">
        <v>590</v>
      </c>
      <c r="Y36" s="56" t="s">
        <v>591</v>
      </c>
      <c r="Z36" s="54" t="s">
        <v>425</v>
      </c>
      <c r="AA36" s="54" t="s">
        <v>322</v>
      </c>
      <c r="AB36" s="17" t="str">
        <f t="shared" si="5"/>
        <v>070102</v>
      </c>
      <c r="AC36" s="54" t="s">
        <v>318</v>
      </c>
      <c r="AD36" s="54" t="s">
        <v>274</v>
      </c>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row>
    <row r="37" spans="1:57" s="1" customFormat="1" ht="33" customHeight="1" x14ac:dyDescent="0.2">
      <c r="A37" s="58">
        <v>5</v>
      </c>
      <c r="B37" s="28" t="s">
        <v>211</v>
      </c>
      <c r="C37" s="55" t="s">
        <v>223</v>
      </c>
      <c r="D37" s="55" t="s">
        <v>441</v>
      </c>
      <c r="E37" s="55" t="s">
        <v>435</v>
      </c>
      <c r="F37" s="20" t="str">
        <f t="shared" si="3"/>
        <v>NCS과정</v>
      </c>
      <c r="G37" s="54" t="s">
        <v>286</v>
      </c>
      <c r="H37" s="59"/>
      <c r="I37" s="20" t="s">
        <v>557</v>
      </c>
      <c r="J37" s="59" t="s">
        <v>629</v>
      </c>
      <c r="K37" s="72" t="s">
        <v>638</v>
      </c>
      <c r="L37" s="8" t="s">
        <v>220</v>
      </c>
      <c r="M37" s="54" t="s">
        <v>191</v>
      </c>
      <c r="N37" s="17">
        <v>1</v>
      </c>
      <c r="O37" s="50">
        <v>30</v>
      </c>
      <c r="P37" s="50">
        <v>1</v>
      </c>
      <c r="Q37" s="50">
        <v>31</v>
      </c>
      <c r="R37" s="51">
        <v>40</v>
      </c>
      <c r="S37" s="51" t="s">
        <v>575</v>
      </c>
      <c r="T37" s="54" t="s">
        <v>209</v>
      </c>
      <c r="U37" s="45">
        <f t="shared" si="4"/>
        <v>129580</v>
      </c>
      <c r="V37" s="56" t="s">
        <v>592</v>
      </c>
      <c r="W37" s="56" t="s">
        <v>593</v>
      </c>
      <c r="X37" s="56" t="s">
        <v>594</v>
      </c>
      <c r="Y37" s="56" t="s">
        <v>595</v>
      </c>
      <c r="Z37" s="54" t="s">
        <v>425</v>
      </c>
      <c r="AA37" s="54" t="s">
        <v>331</v>
      </c>
      <c r="AB37" s="17" t="str">
        <f t="shared" si="5"/>
        <v>190309</v>
      </c>
      <c r="AC37" s="54" t="s">
        <v>319</v>
      </c>
      <c r="AD37" s="54" t="s">
        <v>274</v>
      </c>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row>
    <row r="38" spans="1:57" s="1" customFormat="1" ht="33" customHeight="1" x14ac:dyDescent="0.2">
      <c r="A38" s="58">
        <v>6</v>
      </c>
      <c r="B38" s="28" t="s">
        <v>211</v>
      </c>
      <c r="C38" s="55" t="s">
        <v>223</v>
      </c>
      <c r="D38" s="55" t="s">
        <v>437</v>
      </c>
      <c r="E38" s="55" t="s">
        <v>184</v>
      </c>
      <c r="F38" s="20" t="str">
        <f t="shared" si="3"/>
        <v>NCS과정</v>
      </c>
      <c r="G38" s="54" t="s">
        <v>286</v>
      </c>
      <c r="H38" s="59"/>
      <c r="I38" s="20" t="s">
        <v>563</v>
      </c>
      <c r="J38" s="59" t="s">
        <v>628</v>
      </c>
      <c r="K38" s="72" t="s">
        <v>639</v>
      </c>
      <c r="L38" s="8" t="s">
        <v>643</v>
      </c>
      <c r="M38" s="54" t="s">
        <v>191</v>
      </c>
      <c r="N38" s="17">
        <v>1</v>
      </c>
      <c r="O38" s="50">
        <v>20</v>
      </c>
      <c r="P38" s="50">
        <v>1</v>
      </c>
      <c r="Q38" s="50">
        <v>21</v>
      </c>
      <c r="R38" s="51">
        <v>40</v>
      </c>
      <c r="S38" s="51" t="s">
        <v>575</v>
      </c>
      <c r="T38" s="54" t="s">
        <v>209</v>
      </c>
      <c r="U38" s="45">
        <f t="shared" si="4"/>
        <v>87780</v>
      </c>
      <c r="V38" s="56" t="s">
        <v>596</v>
      </c>
      <c r="W38" s="56" t="s">
        <v>581</v>
      </c>
      <c r="X38" s="56" t="s">
        <v>597</v>
      </c>
      <c r="Y38" s="56" t="s">
        <v>598</v>
      </c>
      <c r="Z38" s="54" t="s">
        <v>425</v>
      </c>
      <c r="AA38" s="54" t="s">
        <v>243</v>
      </c>
      <c r="AB38" s="17" t="str">
        <f t="shared" si="5"/>
        <v>100301</v>
      </c>
      <c r="AC38" s="54" t="s">
        <v>251</v>
      </c>
      <c r="AD38" s="54" t="s">
        <v>274</v>
      </c>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row>
    <row r="39" spans="1:57" s="1" customFormat="1" ht="33" customHeight="1" x14ac:dyDescent="0.2">
      <c r="A39" s="58">
        <v>7</v>
      </c>
      <c r="B39" s="28" t="s">
        <v>211</v>
      </c>
      <c r="C39" s="55" t="s">
        <v>223</v>
      </c>
      <c r="D39" s="55" t="s">
        <v>441</v>
      </c>
      <c r="E39" s="55" t="s">
        <v>574</v>
      </c>
      <c r="F39" s="20" t="str">
        <f t="shared" si="3"/>
        <v>NCS과정</v>
      </c>
      <c r="G39" s="54" t="s">
        <v>286</v>
      </c>
      <c r="H39" s="59"/>
      <c r="I39" s="20" t="s">
        <v>561</v>
      </c>
      <c r="J39" s="59" t="s">
        <v>627</v>
      </c>
      <c r="K39" s="72" t="s">
        <v>640</v>
      </c>
      <c r="L39" s="8" t="s">
        <v>220</v>
      </c>
      <c r="M39" s="54" t="s">
        <v>191</v>
      </c>
      <c r="N39" s="17">
        <v>1</v>
      </c>
      <c r="O39" s="50">
        <v>19</v>
      </c>
      <c r="P39" s="50">
        <v>1</v>
      </c>
      <c r="Q39" s="50">
        <v>20</v>
      </c>
      <c r="R39" s="51">
        <v>40</v>
      </c>
      <c r="S39" s="51" t="s">
        <v>575</v>
      </c>
      <c r="T39" s="54" t="s">
        <v>209</v>
      </c>
      <c r="U39" s="45">
        <f t="shared" si="4"/>
        <v>83600</v>
      </c>
      <c r="V39" s="56" t="s">
        <v>599</v>
      </c>
      <c r="W39" s="56" t="s">
        <v>600</v>
      </c>
      <c r="X39" s="56" t="s">
        <v>601</v>
      </c>
      <c r="Y39" s="56" t="s">
        <v>602</v>
      </c>
      <c r="Z39" s="54" t="s">
        <v>425</v>
      </c>
      <c r="AA39" s="54" t="s">
        <v>378</v>
      </c>
      <c r="AB39" s="17" t="str">
        <f t="shared" si="5"/>
        <v>040202</v>
      </c>
      <c r="AC39" s="54" t="s">
        <v>120</v>
      </c>
      <c r="AD39" s="54" t="s">
        <v>274</v>
      </c>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row>
    <row r="40" spans="1:57" s="1" customFormat="1" ht="33" customHeight="1" x14ac:dyDescent="0.2">
      <c r="A40" s="58">
        <v>8</v>
      </c>
      <c r="B40" s="28" t="s">
        <v>211</v>
      </c>
      <c r="C40" s="55" t="s">
        <v>223</v>
      </c>
      <c r="D40" s="55" t="s">
        <v>437</v>
      </c>
      <c r="E40" s="55" t="s">
        <v>184</v>
      </c>
      <c r="F40" s="20" t="str">
        <f t="shared" ref="F40:F58" si="6">IF(MID(I40,16,2)="J1","일반직무유사",IF(MID(I40,16,2)="R0","직무법정",IF(MID(I40,16,2)="A4","NCS과정",IF(MID(I40,16,2)="F0","외국어과정","일반직무"))))</f>
        <v>NCS과정</v>
      </c>
      <c r="G40" s="54" t="s">
        <v>286</v>
      </c>
      <c r="H40" s="59"/>
      <c r="I40" s="20" t="s">
        <v>564</v>
      </c>
      <c r="J40" s="59" t="s">
        <v>626</v>
      </c>
      <c r="K40" s="72" t="s">
        <v>641</v>
      </c>
      <c r="L40" s="8" t="s">
        <v>220</v>
      </c>
      <c r="M40" s="54" t="s">
        <v>191</v>
      </c>
      <c r="N40" s="17">
        <v>1</v>
      </c>
      <c r="O40" s="50">
        <v>20</v>
      </c>
      <c r="P40" s="50">
        <v>1</v>
      </c>
      <c r="Q40" s="50">
        <v>21</v>
      </c>
      <c r="R40" s="51">
        <v>40</v>
      </c>
      <c r="S40" s="51" t="s">
        <v>575</v>
      </c>
      <c r="T40" s="54" t="s">
        <v>209</v>
      </c>
      <c r="U40" s="45">
        <f t="shared" si="4"/>
        <v>87780</v>
      </c>
      <c r="V40" s="56" t="s">
        <v>603</v>
      </c>
      <c r="W40" s="56" t="s">
        <v>604</v>
      </c>
      <c r="X40" s="56" t="s">
        <v>605</v>
      </c>
      <c r="Y40" s="56" t="s">
        <v>606</v>
      </c>
      <c r="Z40" s="54" t="s">
        <v>425</v>
      </c>
      <c r="AA40" s="54" t="s">
        <v>320</v>
      </c>
      <c r="AB40" s="17" t="str">
        <f t="shared" si="5"/>
        <v>080302</v>
      </c>
      <c r="AC40" s="54" t="s">
        <v>244</v>
      </c>
      <c r="AD40" s="54" t="s">
        <v>274</v>
      </c>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row>
    <row r="41" spans="1:57" s="1" customFormat="1" ht="33" customHeight="1" x14ac:dyDescent="0.2">
      <c r="A41" s="58">
        <v>9</v>
      </c>
      <c r="B41" s="28" t="s">
        <v>211</v>
      </c>
      <c r="C41" s="55" t="s">
        <v>208</v>
      </c>
      <c r="D41" s="55" t="s">
        <v>201</v>
      </c>
      <c r="E41" s="55" t="s">
        <v>440</v>
      </c>
      <c r="F41" s="20" t="str">
        <f t="shared" si="6"/>
        <v>NCS과정</v>
      </c>
      <c r="G41" s="54" t="s">
        <v>286</v>
      </c>
      <c r="H41" s="59"/>
      <c r="I41" s="20" t="s">
        <v>558</v>
      </c>
      <c r="J41" s="59" t="s">
        <v>625</v>
      </c>
      <c r="K41" s="72" t="s">
        <v>642</v>
      </c>
      <c r="L41" s="8" t="s">
        <v>220</v>
      </c>
      <c r="M41" s="54" t="s">
        <v>191</v>
      </c>
      <c r="N41" s="17">
        <v>1</v>
      </c>
      <c r="O41" s="50">
        <v>19</v>
      </c>
      <c r="P41" s="50">
        <v>1</v>
      </c>
      <c r="Q41" s="50">
        <v>20</v>
      </c>
      <c r="R41" s="51">
        <v>40</v>
      </c>
      <c r="S41" s="51" t="s">
        <v>575</v>
      </c>
      <c r="T41" s="54" t="s">
        <v>209</v>
      </c>
      <c r="U41" s="45">
        <f t="shared" si="4"/>
        <v>83600</v>
      </c>
      <c r="V41" s="56" t="s">
        <v>607</v>
      </c>
      <c r="W41" s="56" t="s">
        <v>608</v>
      </c>
      <c r="X41" s="56" t="s">
        <v>609</v>
      </c>
      <c r="Y41" s="56" t="s">
        <v>610</v>
      </c>
      <c r="Z41" s="54" t="s">
        <v>425</v>
      </c>
      <c r="AA41" s="54" t="s">
        <v>255</v>
      </c>
      <c r="AB41" s="17" t="str">
        <f t="shared" si="5"/>
        <v>040301</v>
      </c>
      <c r="AC41" s="54" t="s">
        <v>252</v>
      </c>
      <c r="AD41" s="54" t="s">
        <v>274</v>
      </c>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row>
    <row r="42" spans="1:57" ht="33" customHeight="1" x14ac:dyDescent="0.3">
      <c r="A42" s="58">
        <v>10</v>
      </c>
      <c r="B42" s="28" t="s">
        <v>211</v>
      </c>
      <c r="C42" s="20" t="s">
        <v>224</v>
      </c>
      <c r="D42" s="22" t="s">
        <v>449</v>
      </c>
      <c r="E42" s="6" t="s">
        <v>213</v>
      </c>
      <c r="F42" s="20" t="str">
        <f>IF(MID(I42,16,2)="J1","일반직무유사",IF(MID(I42,16,2)="R0","직무법정",IF(MID(I42,16,2)="A4","NCS과정",IF(MID(I42,16,2)="F0","외국어과정","일반직무"))))</f>
        <v>일반직무</v>
      </c>
      <c r="G42" s="8" t="s">
        <v>358</v>
      </c>
      <c r="H42" s="17"/>
      <c r="I42" s="8" t="s">
        <v>504</v>
      </c>
      <c r="J42" s="22" t="s">
        <v>136</v>
      </c>
      <c r="K42" s="37" t="s">
        <v>634</v>
      </c>
      <c r="L42" s="8" t="s">
        <v>220</v>
      </c>
      <c r="M42" s="8" t="s">
        <v>197</v>
      </c>
      <c r="N42" s="17">
        <f>VLOOKUP(AB42,'조정계수 2024.02.01'!A:C,3,0)</f>
        <v>0.7</v>
      </c>
      <c r="O42" s="16">
        <v>36</v>
      </c>
      <c r="P42" s="16">
        <v>1</v>
      </c>
      <c r="Q42" s="8">
        <v>37</v>
      </c>
      <c r="R42" s="21">
        <v>60</v>
      </c>
      <c r="S42" s="21" t="s">
        <v>199</v>
      </c>
      <c r="T42" s="8" t="s">
        <v>209</v>
      </c>
      <c r="U42" s="45">
        <f>IF(M42="A",6160,IF(M42="B",4180,IF(M42="C",2970,0)))*Q42</f>
        <v>109890</v>
      </c>
      <c r="V42" s="26" t="s">
        <v>47</v>
      </c>
      <c r="W42" s="26" t="s">
        <v>100</v>
      </c>
      <c r="X42" s="26" t="s">
        <v>303</v>
      </c>
      <c r="Y42" s="26" t="s">
        <v>151</v>
      </c>
      <c r="Z42" s="8" t="s">
        <v>426</v>
      </c>
      <c r="AA42" s="8" t="s">
        <v>257</v>
      </c>
      <c r="AB42" s="17" t="str">
        <f>LEFT(AA42,6)</f>
        <v>020203</v>
      </c>
      <c r="AC42" s="8" t="s">
        <v>500</v>
      </c>
      <c r="AD42" s="8" t="s">
        <v>361</v>
      </c>
    </row>
    <row r="43" spans="1:57" ht="33" customHeight="1" x14ac:dyDescent="0.25">
      <c r="A43" s="58">
        <v>11</v>
      </c>
      <c r="B43" s="28" t="s">
        <v>211</v>
      </c>
      <c r="C43" s="6" t="s">
        <v>223</v>
      </c>
      <c r="D43" s="6" t="s">
        <v>441</v>
      </c>
      <c r="E43" s="6" t="s">
        <v>435</v>
      </c>
      <c r="F43" s="20" t="str">
        <f t="shared" si="6"/>
        <v>일반직무</v>
      </c>
      <c r="G43" s="8" t="s">
        <v>358</v>
      </c>
      <c r="H43" s="17"/>
      <c r="I43" s="8" t="s">
        <v>515</v>
      </c>
      <c r="J43" s="22" t="s">
        <v>126</v>
      </c>
      <c r="K43" s="37" t="s">
        <v>265</v>
      </c>
      <c r="L43" s="8" t="s">
        <v>220</v>
      </c>
      <c r="M43" s="8" t="s">
        <v>197</v>
      </c>
      <c r="N43" s="17">
        <f>VLOOKUP(AB43,'조정계수 2024.02.01'!A:C,3,0)</f>
        <v>0.8</v>
      </c>
      <c r="O43" s="16">
        <v>20</v>
      </c>
      <c r="P43" s="16">
        <v>1</v>
      </c>
      <c r="Q43" s="8">
        <v>21</v>
      </c>
      <c r="R43" s="21">
        <v>40</v>
      </c>
      <c r="S43" s="21" t="s">
        <v>199</v>
      </c>
      <c r="T43" s="8" t="s">
        <v>199</v>
      </c>
      <c r="U43" s="45">
        <f t="shared" ref="U43:U58" si="7">IF(M43="A",6160,IF(M43="B",4180,IF(M43="C",2970,0)))*Q43</f>
        <v>62370</v>
      </c>
      <c r="V43" s="23" t="s">
        <v>42</v>
      </c>
      <c r="W43" s="23" t="s">
        <v>2</v>
      </c>
      <c r="X43" s="23" t="s">
        <v>23</v>
      </c>
      <c r="Y43" s="23" t="s">
        <v>0</v>
      </c>
      <c r="Z43" s="8" t="s">
        <v>426</v>
      </c>
      <c r="AA43" s="8" t="s">
        <v>325</v>
      </c>
      <c r="AB43" s="17" t="str">
        <f t="shared" ref="AB43:AB58" si="8">LEFT(AA43,6)</f>
        <v>060101</v>
      </c>
      <c r="AC43" s="8" t="s">
        <v>518</v>
      </c>
      <c r="AD43" s="8" t="s">
        <v>361</v>
      </c>
    </row>
    <row r="44" spans="1:57" ht="33" customHeight="1" x14ac:dyDescent="0.25">
      <c r="A44" s="58">
        <v>12</v>
      </c>
      <c r="B44" s="28" t="s">
        <v>211</v>
      </c>
      <c r="C44" s="6" t="s">
        <v>208</v>
      </c>
      <c r="D44" s="6" t="s">
        <v>201</v>
      </c>
      <c r="E44" s="6" t="s">
        <v>440</v>
      </c>
      <c r="F44" s="20" t="str">
        <f t="shared" si="6"/>
        <v>NCS과정</v>
      </c>
      <c r="G44" s="8" t="s">
        <v>358</v>
      </c>
      <c r="H44" s="17"/>
      <c r="I44" s="8" t="s">
        <v>522</v>
      </c>
      <c r="J44" s="22" t="s">
        <v>138</v>
      </c>
      <c r="K44" s="37" t="s">
        <v>266</v>
      </c>
      <c r="L44" s="8" t="s">
        <v>220</v>
      </c>
      <c r="M44" s="8" t="s">
        <v>191</v>
      </c>
      <c r="N44" s="17">
        <v>1</v>
      </c>
      <c r="O44" s="16">
        <v>1</v>
      </c>
      <c r="P44" s="16">
        <v>25</v>
      </c>
      <c r="Q44" s="8">
        <v>25</v>
      </c>
      <c r="R44" s="21">
        <v>40</v>
      </c>
      <c r="S44" s="21" t="s">
        <v>199</v>
      </c>
      <c r="T44" s="8" t="s">
        <v>209</v>
      </c>
      <c r="U44" s="45">
        <f t="shared" si="7"/>
        <v>104500</v>
      </c>
      <c r="V44" s="23" t="s">
        <v>58</v>
      </c>
      <c r="W44" s="23" t="s">
        <v>153</v>
      </c>
      <c r="X44" s="23" t="s">
        <v>41</v>
      </c>
      <c r="Y44" s="23" t="s">
        <v>5</v>
      </c>
      <c r="Z44" s="8" t="s">
        <v>425</v>
      </c>
      <c r="AA44" s="8" t="s">
        <v>245</v>
      </c>
      <c r="AB44" s="17" t="str">
        <f t="shared" si="8"/>
        <v>040301</v>
      </c>
      <c r="AC44" s="8" t="s">
        <v>252</v>
      </c>
      <c r="AD44" s="8" t="s">
        <v>361</v>
      </c>
    </row>
    <row r="45" spans="1:57" ht="33" customHeight="1" x14ac:dyDescent="0.25">
      <c r="A45" s="58">
        <v>13</v>
      </c>
      <c r="B45" s="28" t="s">
        <v>211</v>
      </c>
      <c r="C45" s="6" t="s">
        <v>208</v>
      </c>
      <c r="D45" s="6" t="s">
        <v>418</v>
      </c>
      <c r="E45" s="6" t="s">
        <v>202</v>
      </c>
      <c r="F45" s="20" t="str">
        <f t="shared" si="6"/>
        <v>일반직무</v>
      </c>
      <c r="G45" s="8" t="s">
        <v>358</v>
      </c>
      <c r="H45" s="17"/>
      <c r="I45" s="8" t="s">
        <v>516</v>
      </c>
      <c r="J45" s="22" t="s">
        <v>129</v>
      </c>
      <c r="K45" s="37" t="s">
        <v>56</v>
      </c>
      <c r="L45" s="8" t="s">
        <v>220</v>
      </c>
      <c r="M45" s="8" t="s">
        <v>191</v>
      </c>
      <c r="N45" s="17">
        <v>1</v>
      </c>
      <c r="O45" s="16">
        <v>30</v>
      </c>
      <c r="P45" s="16">
        <v>1</v>
      </c>
      <c r="Q45" s="8">
        <v>31</v>
      </c>
      <c r="R45" s="21">
        <v>40</v>
      </c>
      <c r="S45" s="21" t="s">
        <v>199</v>
      </c>
      <c r="T45" s="8" t="s">
        <v>209</v>
      </c>
      <c r="U45" s="45">
        <f t="shared" si="7"/>
        <v>129580</v>
      </c>
      <c r="V45" s="23" t="s">
        <v>14</v>
      </c>
      <c r="W45" s="23" t="s">
        <v>51</v>
      </c>
      <c r="X45" s="23" t="s">
        <v>46</v>
      </c>
      <c r="Y45" s="23" t="s">
        <v>290</v>
      </c>
      <c r="Z45" s="8" t="s">
        <v>426</v>
      </c>
      <c r="AA45" s="8" t="s">
        <v>316</v>
      </c>
      <c r="AB45" s="17" t="str">
        <f t="shared" si="8"/>
        <v>200110</v>
      </c>
      <c r="AC45" s="8" t="s">
        <v>333</v>
      </c>
      <c r="AD45" s="8" t="s">
        <v>361</v>
      </c>
    </row>
    <row r="46" spans="1:57" ht="33" customHeight="1" x14ac:dyDescent="0.25">
      <c r="A46" s="58">
        <v>14</v>
      </c>
      <c r="B46" s="28" t="s">
        <v>211</v>
      </c>
      <c r="C46" s="6" t="s">
        <v>208</v>
      </c>
      <c r="D46" s="6" t="s">
        <v>201</v>
      </c>
      <c r="E46" s="6" t="s">
        <v>440</v>
      </c>
      <c r="F46" s="20" t="str">
        <f t="shared" si="6"/>
        <v>일반직무</v>
      </c>
      <c r="G46" s="8" t="s">
        <v>358</v>
      </c>
      <c r="H46" s="17"/>
      <c r="I46" s="8" t="s">
        <v>498</v>
      </c>
      <c r="J46" s="22" t="s">
        <v>133</v>
      </c>
      <c r="K46" s="37" t="s">
        <v>53</v>
      </c>
      <c r="L46" s="8" t="s">
        <v>220</v>
      </c>
      <c r="M46" s="8" t="s">
        <v>191</v>
      </c>
      <c r="N46" s="17">
        <v>1</v>
      </c>
      <c r="O46" s="16">
        <v>29</v>
      </c>
      <c r="P46" s="16">
        <v>1</v>
      </c>
      <c r="Q46" s="8">
        <v>30</v>
      </c>
      <c r="R46" s="21">
        <v>40</v>
      </c>
      <c r="S46" s="21" t="s">
        <v>199</v>
      </c>
      <c r="T46" s="8" t="s">
        <v>209</v>
      </c>
      <c r="U46" s="45">
        <f t="shared" si="7"/>
        <v>125400</v>
      </c>
      <c r="V46" s="23" t="s">
        <v>25</v>
      </c>
      <c r="W46" s="23" t="s">
        <v>55</v>
      </c>
      <c r="X46" s="23" t="s">
        <v>302</v>
      </c>
      <c r="Y46" s="23" t="s">
        <v>297</v>
      </c>
      <c r="Z46" s="8" t="s">
        <v>426</v>
      </c>
      <c r="AA46" s="8" t="s">
        <v>245</v>
      </c>
      <c r="AB46" s="17" t="str">
        <f t="shared" si="8"/>
        <v>040301</v>
      </c>
      <c r="AC46" s="8" t="s">
        <v>326</v>
      </c>
      <c r="AD46" s="8" t="s">
        <v>361</v>
      </c>
    </row>
    <row r="47" spans="1:57" ht="33" customHeight="1" x14ac:dyDescent="0.25">
      <c r="A47" s="58">
        <v>15</v>
      </c>
      <c r="B47" s="28" t="s">
        <v>211</v>
      </c>
      <c r="C47" s="5" t="s">
        <v>223</v>
      </c>
      <c r="D47" s="5" t="s">
        <v>201</v>
      </c>
      <c r="E47" s="5" t="s">
        <v>440</v>
      </c>
      <c r="F47" s="20" t="str">
        <f t="shared" si="6"/>
        <v>NCS과정</v>
      </c>
      <c r="G47" s="8" t="s">
        <v>364</v>
      </c>
      <c r="H47" s="17"/>
      <c r="I47" s="8" t="s">
        <v>499</v>
      </c>
      <c r="J47" s="24" t="s">
        <v>123</v>
      </c>
      <c r="K47" s="37" t="s">
        <v>267</v>
      </c>
      <c r="L47" s="8" t="s">
        <v>643</v>
      </c>
      <c r="M47" s="8" t="s">
        <v>191</v>
      </c>
      <c r="N47" s="17">
        <v>1</v>
      </c>
      <c r="O47" s="16">
        <v>30</v>
      </c>
      <c r="P47" s="16">
        <v>1</v>
      </c>
      <c r="Q47" s="8">
        <v>31</v>
      </c>
      <c r="R47" s="8">
        <v>40</v>
      </c>
      <c r="S47" s="21" t="s">
        <v>199</v>
      </c>
      <c r="T47" s="8" t="s">
        <v>209</v>
      </c>
      <c r="U47" s="45">
        <f t="shared" si="7"/>
        <v>129580</v>
      </c>
      <c r="V47" s="25" t="s">
        <v>118</v>
      </c>
      <c r="W47" s="25" t="s">
        <v>101</v>
      </c>
      <c r="X47" s="25" t="s">
        <v>11</v>
      </c>
      <c r="Y47" s="25" t="s">
        <v>149</v>
      </c>
      <c r="Z47" s="8" t="s">
        <v>425</v>
      </c>
      <c r="AA47" s="8" t="s">
        <v>245</v>
      </c>
      <c r="AB47" s="17" t="str">
        <f t="shared" si="8"/>
        <v>040301</v>
      </c>
      <c r="AC47" s="8" t="s">
        <v>252</v>
      </c>
      <c r="AD47" s="8" t="s">
        <v>366</v>
      </c>
    </row>
    <row r="48" spans="1:57" ht="33" customHeight="1" x14ac:dyDescent="0.25">
      <c r="A48" s="58">
        <v>16</v>
      </c>
      <c r="B48" s="28" t="s">
        <v>211</v>
      </c>
      <c r="C48" s="5" t="s">
        <v>223</v>
      </c>
      <c r="D48" s="5" t="s">
        <v>201</v>
      </c>
      <c r="E48" s="5" t="s">
        <v>440</v>
      </c>
      <c r="F48" s="20" t="str">
        <f t="shared" si="6"/>
        <v>NCS과정</v>
      </c>
      <c r="G48" s="8" t="s">
        <v>364</v>
      </c>
      <c r="H48" s="17"/>
      <c r="I48" s="8" t="s">
        <v>503</v>
      </c>
      <c r="J48" s="24" t="s">
        <v>135</v>
      </c>
      <c r="K48" s="37" t="s">
        <v>305</v>
      </c>
      <c r="L48" s="8" t="s">
        <v>220</v>
      </c>
      <c r="M48" s="8" t="s">
        <v>191</v>
      </c>
      <c r="N48" s="17">
        <v>1</v>
      </c>
      <c r="O48" s="16">
        <v>30</v>
      </c>
      <c r="P48" s="16">
        <v>1</v>
      </c>
      <c r="Q48" s="8">
        <v>31</v>
      </c>
      <c r="R48" s="8">
        <v>40</v>
      </c>
      <c r="S48" s="21" t="s">
        <v>199</v>
      </c>
      <c r="T48" s="8" t="s">
        <v>209</v>
      </c>
      <c r="U48" s="45">
        <f t="shared" si="7"/>
        <v>129580</v>
      </c>
      <c r="V48" s="25" t="s">
        <v>4</v>
      </c>
      <c r="W48" s="25" t="s">
        <v>29</v>
      </c>
      <c r="X48" s="25" t="s">
        <v>117</v>
      </c>
      <c r="Y48" s="25" t="s">
        <v>391</v>
      </c>
      <c r="Z48" s="8" t="s">
        <v>425</v>
      </c>
      <c r="AA48" s="8" t="s">
        <v>245</v>
      </c>
      <c r="AB48" s="17" t="str">
        <f t="shared" si="8"/>
        <v>040301</v>
      </c>
      <c r="AC48" s="8" t="s">
        <v>252</v>
      </c>
      <c r="AD48" s="8" t="s">
        <v>366</v>
      </c>
    </row>
    <row r="49" spans="1:30" ht="33" customHeight="1" x14ac:dyDescent="0.3">
      <c r="A49" s="58">
        <v>17</v>
      </c>
      <c r="B49" s="28" t="s">
        <v>211</v>
      </c>
      <c r="C49" s="6" t="s">
        <v>223</v>
      </c>
      <c r="D49" s="6" t="s">
        <v>422</v>
      </c>
      <c r="E49" s="6" t="s">
        <v>208</v>
      </c>
      <c r="F49" s="20" t="str">
        <f t="shared" si="6"/>
        <v>일반직무</v>
      </c>
      <c r="G49" s="8" t="s">
        <v>372</v>
      </c>
      <c r="H49" s="17"/>
      <c r="I49" s="8" t="s">
        <v>520</v>
      </c>
      <c r="J49" s="24" t="s">
        <v>161</v>
      </c>
      <c r="K49" s="37" t="s">
        <v>114</v>
      </c>
      <c r="L49" s="8" t="s">
        <v>220</v>
      </c>
      <c r="M49" s="8" t="s">
        <v>191</v>
      </c>
      <c r="N49" s="17">
        <v>1</v>
      </c>
      <c r="O49" s="16">
        <v>19</v>
      </c>
      <c r="P49" s="16">
        <v>1</v>
      </c>
      <c r="Q49" s="8">
        <v>20</v>
      </c>
      <c r="R49" s="8">
        <v>40</v>
      </c>
      <c r="S49" s="21" t="s">
        <v>199</v>
      </c>
      <c r="T49" s="8" t="s">
        <v>209</v>
      </c>
      <c r="U49" s="45">
        <f t="shared" si="7"/>
        <v>83600</v>
      </c>
      <c r="V49" s="26" t="s">
        <v>71</v>
      </c>
      <c r="W49" s="26" t="s">
        <v>128</v>
      </c>
      <c r="X49" s="26" t="s">
        <v>98</v>
      </c>
      <c r="Y49" s="26" t="s">
        <v>43</v>
      </c>
      <c r="Z49" s="8" t="s">
        <v>426</v>
      </c>
      <c r="AA49" s="8" t="s">
        <v>246</v>
      </c>
      <c r="AB49" s="17" t="str">
        <f t="shared" si="8"/>
        <v>050102</v>
      </c>
      <c r="AC49" s="8" t="s">
        <v>369</v>
      </c>
      <c r="AD49" s="8" t="s">
        <v>371</v>
      </c>
    </row>
    <row r="50" spans="1:30" ht="33" customHeight="1" x14ac:dyDescent="0.3">
      <c r="A50" s="58">
        <v>18</v>
      </c>
      <c r="B50" s="28" t="s">
        <v>211</v>
      </c>
      <c r="C50" s="6" t="s">
        <v>223</v>
      </c>
      <c r="D50" s="6" t="s">
        <v>182</v>
      </c>
      <c r="E50" s="6" t="s">
        <v>182</v>
      </c>
      <c r="F50" s="20" t="str">
        <f t="shared" si="6"/>
        <v>일반직무</v>
      </c>
      <c r="G50" s="8" t="s">
        <v>372</v>
      </c>
      <c r="H50" s="17"/>
      <c r="I50" s="8" t="s">
        <v>540</v>
      </c>
      <c r="J50" s="24" t="s">
        <v>142</v>
      </c>
      <c r="K50" s="37" t="s">
        <v>268</v>
      </c>
      <c r="L50" s="8" t="s">
        <v>220</v>
      </c>
      <c r="M50" s="8" t="s">
        <v>191</v>
      </c>
      <c r="N50" s="17">
        <v>1</v>
      </c>
      <c r="O50" s="16">
        <v>20</v>
      </c>
      <c r="P50" s="16">
        <v>0</v>
      </c>
      <c r="Q50" s="8">
        <v>20</v>
      </c>
      <c r="R50" s="8">
        <v>40</v>
      </c>
      <c r="S50" s="21" t="s">
        <v>199</v>
      </c>
      <c r="T50" s="8" t="s">
        <v>209</v>
      </c>
      <c r="U50" s="45">
        <f t="shared" si="7"/>
        <v>83600</v>
      </c>
      <c r="V50" s="26" t="s">
        <v>12</v>
      </c>
      <c r="W50" s="26" t="s">
        <v>20</v>
      </c>
      <c r="X50" s="26" t="s">
        <v>150</v>
      </c>
      <c r="Y50" s="26" t="s">
        <v>1</v>
      </c>
      <c r="Z50" s="8" t="s">
        <v>426</v>
      </c>
      <c r="AA50" s="8" t="s">
        <v>247</v>
      </c>
      <c r="AB50" s="17" t="str">
        <f t="shared" si="8"/>
        <v>060202</v>
      </c>
      <c r="AC50" s="8" t="s">
        <v>351</v>
      </c>
      <c r="AD50" s="8" t="s">
        <v>371</v>
      </c>
    </row>
    <row r="51" spans="1:30" ht="33" customHeight="1" x14ac:dyDescent="0.25">
      <c r="A51" s="58">
        <v>19</v>
      </c>
      <c r="B51" s="28" t="s">
        <v>211</v>
      </c>
      <c r="C51" s="6" t="s">
        <v>223</v>
      </c>
      <c r="D51" s="5" t="s">
        <v>435</v>
      </c>
      <c r="E51" s="5" t="s">
        <v>455</v>
      </c>
      <c r="F51" s="20" t="str">
        <f t="shared" si="6"/>
        <v>일반직무</v>
      </c>
      <c r="G51" s="8" t="s">
        <v>372</v>
      </c>
      <c r="H51" s="17"/>
      <c r="I51" s="8" t="s">
        <v>536</v>
      </c>
      <c r="J51" s="24" t="s">
        <v>141</v>
      </c>
      <c r="K51" s="37" t="s">
        <v>312</v>
      </c>
      <c r="L51" s="8" t="s">
        <v>220</v>
      </c>
      <c r="M51" s="8" t="s">
        <v>191</v>
      </c>
      <c r="N51" s="17">
        <f>VLOOKUP(AB51,'조정계수 2024.02.01'!A:C,3,0)</f>
        <v>0.8</v>
      </c>
      <c r="O51" s="16">
        <v>25</v>
      </c>
      <c r="P51" s="16">
        <v>1</v>
      </c>
      <c r="Q51" s="8">
        <v>26</v>
      </c>
      <c r="R51" s="8">
        <v>40</v>
      </c>
      <c r="S51" s="21" t="s">
        <v>199</v>
      </c>
      <c r="T51" s="8" t="s">
        <v>209</v>
      </c>
      <c r="U51" s="45">
        <f t="shared" si="7"/>
        <v>108680</v>
      </c>
      <c r="V51" s="25" t="s">
        <v>62</v>
      </c>
      <c r="W51" s="25" t="s">
        <v>137</v>
      </c>
      <c r="X51" s="25" t="s">
        <v>380</v>
      </c>
      <c r="Y51" s="25" t="s">
        <v>32</v>
      </c>
      <c r="Z51" s="8" t="s">
        <v>425</v>
      </c>
      <c r="AA51" s="8" t="s">
        <v>240</v>
      </c>
      <c r="AB51" s="17" t="str">
        <f t="shared" si="8"/>
        <v>060102</v>
      </c>
      <c r="AC51" s="8" t="s">
        <v>319</v>
      </c>
      <c r="AD51" s="8" t="s">
        <v>371</v>
      </c>
    </row>
    <row r="52" spans="1:30" ht="33" customHeight="1" x14ac:dyDescent="0.3">
      <c r="A52" s="58">
        <v>20</v>
      </c>
      <c r="B52" s="28" t="s">
        <v>211</v>
      </c>
      <c r="C52" s="6" t="s">
        <v>223</v>
      </c>
      <c r="D52" s="6" t="s">
        <v>473</v>
      </c>
      <c r="E52" s="6" t="s">
        <v>450</v>
      </c>
      <c r="F52" s="20" t="str">
        <f t="shared" si="6"/>
        <v>일반직무</v>
      </c>
      <c r="G52" s="8" t="s">
        <v>350</v>
      </c>
      <c r="H52" s="17" t="s">
        <v>219</v>
      </c>
      <c r="I52" s="8" t="s">
        <v>548</v>
      </c>
      <c r="J52" s="22" t="s">
        <v>140</v>
      </c>
      <c r="K52" s="37" t="s">
        <v>75</v>
      </c>
      <c r="L52" s="8" t="s">
        <v>220</v>
      </c>
      <c r="M52" s="8" t="s">
        <v>191</v>
      </c>
      <c r="N52" s="17">
        <f>VLOOKUP(AB52,'조정계수 2024.02.01'!A:C,3,0)</f>
        <v>0.9</v>
      </c>
      <c r="O52" s="16">
        <v>19</v>
      </c>
      <c r="P52" s="16">
        <v>1</v>
      </c>
      <c r="Q52" s="8">
        <v>20</v>
      </c>
      <c r="R52" s="8">
        <v>40</v>
      </c>
      <c r="S52" s="21" t="s">
        <v>199</v>
      </c>
      <c r="T52" s="8" t="s">
        <v>209</v>
      </c>
      <c r="U52" s="45">
        <f t="shared" si="7"/>
        <v>83600</v>
      </c>
      <c r="V52" s="26" t="s">
        <v>81</v>
      </c>
      <c r="W52" s="26" t="s">
        <v>36</v>
      </c>
      <c r="X52" s="26" t="s">
        <v>24</v>
      </c>
      <c r="Y52" s="26" t="s">
        <v>152</v>
      </c>
      <c r="Z52" s="8" t="s">
        <v>426</v>
      </c>
      <c r="AA52" s="8" t="s">
        <v>332</v>
      </c>
      <c r="AB52" s="17" t="str">
        <f t="shared" si="8"/>
        <v>200107</v>
      </c>
      <c r="AC52" s="8" t="s">
        <v>259</v>
      </c>
      <c r="AD52" s="8" t="s">
        <v>348</v>
      </c>
    </row>
    <row r="53" spans="1:30" ht="33" customHeight="1" x14ac:dyDescent="0.3">
      <c r="A53" s="58">
        <v>21</v>
      </c>
      <c r="B53" s="28" t="s">
        <v>211</v>
      </c>
      <c r="C53" s="6" t="s">
        <v>223</v>
      </c>
      <c r="D53" s="6" t="s">
        <v>437</v>
      </c>
      <c r="E53" s="6" t="s">
        <v>214</v>
      </c>
      <c r="F53" s="20" t="str">
        <f t="shared" si="6"/>
        <v>일반직무</v>
      </c>
      <c r="G53" s="8" t="s">
        <v>350</v>
      </c>
      <c r="H53" s="17" t="s">
        <v>219</v>
      </c>
      <c r="I53" s="8" t="s">
        <v>550</v>
      </c>
      <c r="J53" s="22" t="s">
        <v>146</v>
      </c>
      <c r="K53" s="37" t="s">
        <v>77</v>
      </c>
      <c r="L53" s="8" t="s">
        <v>220</v>
      </c>
      <c r="M53" s="8" t="s">
        <v>191</v>
      </c>
      <c r="N53" s="17">
        <v>1</v>
      </c>
      <c r="O53" s="16">
        <v>19</v>
      </c>
      <c r="P53" s="16">
        <v>1</v>
      </c>
      <c r="Q53" s="8">
        <v>20</v>
      </c>
      <c r="R53" s="8">
        <v>40</v>
      </c>
      <c r="S53" s="21" t="s">
        <v>199</v>
      </c>
      <c r="T53" s="8" t="s">
        <v>209</v>
      </c>
      <c r="U53" s="45">
        <f t="shared" si="7"/>
        <v>83600</v>
      </c>
      <c r="V53" s="21"/>
      <c r="W53" s="21" t="s">
        <v>270</v>
      </c>
      <c r="X53" s="21" t="s">
        <v>44</v>
      </c>
      <c r="Y53" s="21" t="s">
        <v>59</v>
      </c>
      <c r="Z53" s="8" t="s">
        <v>426</v>
      </c>
      <c r="AA53" s="8" t="s">
        <v>246</v>
      </c>
      <c r="AB53" s="17" t="str">
        <f t="shared" si="8"/>
        <v>050102</v>
      </c>
      <c r="AC53" s="8" t="s">
        <v>256</v>
      </c>
      <c r="AD53" s="8" t="s">
        <v>348</v>
      </c>
    </row>
    <row r="54" spans="1:30" ht="33" customHeight="1" x14ac:dyDescent="0.3">
      <c r="A54" s="58">
        <v>22</v>
      </c>
      <c r="B54" s="28" t="s">
        <v>211</v>
      </c>
      <c r="C54" s="6" t="s">
        <v>223</v>
      </c>
      <c r="D54" s="6" t="s">
        <v>458</v>
      </c>
      <c r="E54" s="6" t="s">
        <v>469</v>
      </c>
      <c r="F54" s="20" t="str">
        <f t="shared" si="6"/>
        <v>일반직무</v>
      </c>
      <c r="G54" s="8" t="s">
        <v>350</v>
      </c>
      <c r="H54" s="17" t="s">
        <v>215</v>
      </c>
      <c r="I54" s="8" t="s">
        <v>537</v>
      </c>
      <c r="J54" s="22" t="s">
        <v>143</v>
      </c>
      <c r="K54" s="37" t="s">
        <v>54</v>
      </c>
      <c r="L54" s="8" t="s">
        <v>220</v>
      </c>
      <c r="M54" s="8" t="s">
        <v>206</v>
      </c>
      <c r="N54" s="17">
        <v>1</v>
      </c>
      <c r="O54" s="16">
        <v>19</v>
      </c>
      <c r="P54" s="16">
        <v>1</v>
      </c>
      <c r="Q54" s="8">
        <v>20</v>
      </c>
      <c r="R54" s="8">
        <v>40</v>
      </c>
      <c r="S54" s="21" t="s">
        <v>199</v>
      </c>
      <c r="T54" s="8" t="s">
        <v>209</v>
      </c>
      <c r="U54" s="45">
        <f t="shared" si="7"/>
        <v>123200</v>
      </c>
      <c r="V54" s="26" t="s">
        <v>52</v>
      </c>
      <c r="W54" s="26" t="s">
        <v>389</v>
      </c>
      <c r="X54" s="26" t="s">
        <v>34</v>
      </c>
      <c r="Y54" s="26" t="s">
        <v>119</v>
      </c>
      <c r="Z54" s="8" t="s">
        <v>426</v>
      </c>
      <c r="AA54" s="8" t="s">
        <v>258</v>
      </c>
      <c r="AB54" s="17" t="str">
        <f t="shared" si="8"/>
        <v>020101</v>
      </c>
      <c r="AC54" s="8" t="s">
        <v>326</v>
      </c>
      <c r="AD54" s="8" t="s">
        <v>348</v>
      </c>
    </row>
    <row r="55" spans="1:30" ht="33" customHeight="1" x14ac:dyDescent="0.3">
      <c r="A55" s="58">
        <v>23</v>
      </c>
      <c r="B55" s="28" t="s">
        <v>211</v>
      </c>
      <c r="C55" s="6" t="s">
        <v>223</v>
      </c>
      <c r="D55" s="6" t="s">
        <v>201</v>
      </c>
      <c r="E55" s="6" t="s">
        <v>225</v>
      </c>
      <c r="F55" s="20" t="str">
        <f t="shared" si="6"/>
        <v>NCS과정</v>
      </c>
      <c r="G55" s="8" t="s">
        <v>353</v>
      </c>
      <c r="H55" s="17"/>
      <c r="I55" s="8" t="s">
        <v>541</v>
      </c>
      <c r="J55" s="22" t="s">
        <v>139</v>
      </c>
      <c r="K55" s="37" t="s">
        <v>78</v>
      </c>
      <c r="L55" s="8" t="s">
        <v>220</v>
      </c>
      <c r="M55" s="8" t="s">
        <v>191</v>
      </c>
      <c r="N55" s="17">
        <v>1</v>
      </c>
      <c r="O55" s="16">
        <v>30</v>
      </c>
      <c r="P55" s="16">
        <v>1</v>
      </c>
      <c r="Q55" s="8">
        <v>31</v>
      </c>
      <c r="R55" s="8">
        <v>40</v>
      </c>
      <c r="S55" s="21" t="s">
        <v>199</v>
      </c>
      <c r="T55" s="8" t="s">
        <v>209</v>
      </c>
      <c r="U55" s="45">
        <f t="shared" si="7"/>
        <v>129580</v>
      </c>
      <c r="V55" s="26" t="s">
        <v>15</v>
      </c>
      <c r="W55" s="26" t="s">
        <v>40</v>
      </c>
      <c r="X55" s="26" t="s">
        <v>26</v>
      </c>
      <c r="Y55" s="26" t="s">
        <v>292</v>
      </c>
      <c r="Z55" s="8" t="s">
        <v>425</v>
      </c>
      <c r="AA55" s="8" t="s">
        <v>245</v>
      </c>
      <c r="AB55" s="17" t="str">
        <f t="shared" si="8"/>
        <v>040301</v>
      </c>
      <c r="AC55" s="8" t="s">
        <v>252</v>
      </c>
      <c r="AD55" s="8" t="s">
        <v>355</v>
      </c>
    </row>
    <row r="56" spans="1:30" ht="33" customHeight="1" x14ac:dyDescent="0.3">
      <c r="A56" s="58">
        <v>24</v>
      </c>
      <c r="B56" s="28" t="s">
        <v>211</v>
      </c>
      <c r="C56" s="6" t="s">
        <v>223</v>
      </c>
      <c r="D56" s="6" t="s">
        <v>437</v>
      </c>
      <c r="E56" s="6" t="s">
        <v>418</v>
      </c>
      <c r="F56" s="20" t="str">
        <f t="shared" si="6"/>
        <v>NCS과정</v>
      </c>
      <c r="G56" s="8" t="s">
        <v>353</v>
      </c>
      <c r="H56" s="17"/>
      <c r="I56" s="8" t="s">
        <v>542</v>
      </c>
      <c r="J56" s="22" t="s">
        <v>144</v>
      </c>
      <c r="K56" s="37" t="s">
        <v>79</v>
      </c>
      <c r="L56" s="8" t="s">
        <v>220</v>
      </c>
      <c r="M56" s="8" t="s">
        <v>191</v>
      </c>
      <c r="N56" s="17">
        <v>1</v>
      </c>
      <c r="O56" s="16">
        <v>30</v>
      </c>
      <c r="P56" s="16">
        <v>0</v>
      </c>
      <c r="Q56" s="8">
        <v>30</v>
      </c>
      <c r="R56" s="8">
        <v>40</v>
      </c>
      <c r="S56" s="21" t="s">
        <v>199</v>
      </c>
      <c r="T56" s="8" t="s">
        <v>209</v>
      </c>
      <c r="U56" s="45">
        <f t="shared" si="7"/>
        <v>125400</v>
      </c>
      <c r="V56" s="26" t="s">
        <v>22</v>
      </c>
      <c r="W56" s="27" t="s">
        <v>17</v>
      </c>
      <c r="X56" s="26" t="s">
        <v>38</v>
      </c>
      <c r="Y56" s="26" t="s">
        <v>293</v>
      </c>
      <c r="Z56" s="8" t="s">
        <v>425</v>
      </c>
      <c r="AA56" s="8" t="s">
        <v>245</v>
      </c>
      <c r="AB56" s="17" t="str">
        <f t="shared" si="8"/>
        <v>040301</v>
      </c>
      <c r="AC56" s="8" t="s">
        <v>252</v>
      </c>
      <c r="AD56" s="8" t="s">
        <v>355</v>
      </c>
    </row>
    <row r="57" spans="1:30" ht="33" customHeight="1" x14ac:dyDescent="0.3">
      <c r="A57" s="58">
        <v>25</v>
      </c>
      <c r="B57" s="28" t="s">
        <v>211</v>
      </c>
      <c r="C57" s="6" t="s">
        <v>223</v>
      </c>
      <c r="D57" s="6" t="s">
        <v>473</v>
      </c>
      <c r="E57" s="6" t="s">
        <v>450</v>
      </c>
      <c r="F57" s="20" t="str">
        <f t="shared" si="6"/>
        <v>NCS과정</v>
      </c>
      <c r="G57" s="8" t="s">
        <v>353</v>
      </c>
      <c r="H57" s="17"/>
      <c r="I57" s="8" t="s">
        <v>552</v>
      </c>
      <c r="J57" s="22" t="s">
        <v>145</v>
      </c>
      <c r="K57" s="37" t="s">
        <v>269</v>
      </c>
      <c r="L57" s="8" t="s">
        <v>220</v>
      </c>
      <c r="M57" s="8" t="s">
        <v>191</v>
      </c>
      <c r="N57" s="17">
        <v>1</v>
      </c>
      <c r="O57" s="16">
        <v>30</v>
      </c>
      <c r="P57" s="16">
        <v>0</v>
      </c>
      <c r="Q57" s="8">
        <v>30</v>
      </c>
      <c r="R57" s="8">
        <v>40</v>
      </c>
      <c r="S57" s="21" t="s">
        <v>199</v>
      </c>
      <c r="T57" s="8" t="s">
        <v>209</v>
      </c>
      <c r="U57" s="45">
        <f t="shared" si="7"/>
        <v>125400</v>
      </c>
      <c r="V57" s="26" t="s">
        <v>28</v>
      </c>
      <c r="W57" s="26" t="s">
        <v>83</v>
      </c>
      <c r="X57" s="26" t="s">
        <v>27</v>
      </c>
      <c r="Y57" s="26" t="s">
        <v>291</v>
      </c>
      <c r="Z57" s="8" t="s">
        <v>425</v>
      </c>
      <c r="AA57" s="8" t="s">
        <v>248</v>
      </c>
      <c r="AB57" s="17" t="str">
        <f t="shared" si="8"/>
        <v>200105</v>
      </c>
      <c r="AC57" s="8" t="s">
        <v>356</v>
      </c>
      <c r="AD57" s="8" t="s">
        <v>355</v>
      </c>
    </row>
    <row r="58" spans="1:30" ht="33" customHeight="1" x14ac:dyDescent="0.25">
      <c r="A58" s="58">
        <v>26</v>
      </c>
      <c r="B58" s="28" t="s">
        <v>211</v>
      </c>
      <c r="C58" s="5" t="s">
        <v>223</v>
      </c>
      <c r="D58" s="5" t="s">
        <v>437</v>
      </c>
      <c r="E58" s="5" t="s">
        <v>184</v>
      </c>
      <c r="F58" s="20" t="str">
        <f t="shared" si="6"/>
        <v>NCS과정</v>
      </c>
      <c r="G58" s="8" t="s">
        <v>353</v>
      </c>
      <c r="H58" s="17"/>
      <c r="I58" s="8" t="s">
        <v>566</v>
      </c>
      <c r="J58" s="22" t="s">
        <v>134</v>
      </c>
      <c r="K58" s="37" t="s">
        <v>76</v>
      </c>
      <c r="L58" s="8" t="s">
        <v>220</v>
      </c>
      <c r="M58" s="8" t="s">
        <v>191</v>
      </c>
      <c r="N58" s="17">
        <v>1</v>
      </c>
      <c r="O58" s="16">
        <v>30</v>
      </c>
      <c r="P58" s="16">
        <v>0</v>
      </c>
      <c r="Q58" s="8">
        <v>30</v>
      </c>
      <c r="R58" s="8">
        <v>40</v>
      </c>
      <c r="S58" s="21" t="s">
        <v>199</v>
      </c>
      <c r="T58" s="8" t="s">
        <v>209</v>
      </c>
      <c r="U58" s="45">
        <f t="shared" si="7"/>
        <v>125400</v>
      </c>
      <c r="V58" s="25" t="s">
        <v>3</v>
      </c>
      <c r="W58" s="25" t="s">
        <v>102</v>
      </c>
      <c r="X58" s="25" t="s">
        <v>304</v>
      </c>
      <c r="Y58" s="25" t="s">
        <v>280</v>
      </c>
      <c r="Z58" s="8" t="s">
        <v>425</v>
      </c>
      <c r="AA58" s="8" t="s">
        <v>127</v>
      </c>
      <c r="AB58" s="17" t="str">
        <f t="shared" si="8"/>
        <v>200303</v>
      </c>
      <c r="AC58" s="8" t="s">
        <v>357</v>
      </c>
      <c r="AD58" s="8" t="s">
        <v>355</v>
      </c>
    </row>
    <row r="59" spans="1:30" ht="33" customHeight="1" x14ac:dyDescent="0.3">
      <c r="G59" s="9"/>
      <c r="H59" s="9"/>
      <c r="M59" s="9"/>
      <c r="N59" s="9"/>
      <c r="O59" s="12"/>
      <c r="P59" s="12"/>
      <c r="Q59" s="12"/>
      <c r="R59" s="12"/>
      <c r="S59" s="12"/>
      <c r="U59" s="33"/>
      <c r="V59" s="15"/>
      <c r="W59" s="15"/>
      <c r="X59" s="15"/>
      <c r="Y59" s="15"/>
      <c r="Z59" s="10"/>
      <c r="AA59" s="9"/>
      <c r="AB59" s="18"/>
      <c r="AC59" s="11"/>
      <c r="AD59" s="11"/>
    </row>
    <row r="60" spans="1:30" ht="33" customHeight="1" x14ac:dyDescent="0.3">
      <c r="G60" s="9"/>
      <c r="H60" s="9"/>
      <c r="M60" s="9"/>
      <c r="N60" s="9"/>
      <c r="O60" s="12"/>
      <c r="P60" s="12"/>
      <c r="Q60" s="12"/>
      <c r="R60" s="12"/>
      <c r="S60" s="12"/>
      <c r="U60" s="33"/>
      <c r="V60" s="15"/>
      <c r="W60" s="15"/>
      <c r="X60" s="15"/>
      <c r="Y60" s="15"/>
      <c r="Z60" s="10"/>
      <c r="AA60" s="9"/>
      <c r="AB60" s="18"/>
      <c r="AC60" s="11"/>
      <c r="AD60" s="11"/>
    </row>
    <row r="61" spans="1:30" ht="33" customHeight="1" x14ac:dyDescent="0.3">
      <c r="G61" s="9"/>
      <c r="H61" s="9"/>
      <c r="M61" s="9"/>
      <c r="N61" s="9"/>
      <c r="O61" s="12"/>
      <c r="P61" s="12"/>
      <c r="Q61" s="12"/>
      <c r="R61" s="12"/>
      <c r="S61" s="12"/>
      <c r="U61" s="33"/>
      <c r="Z61" s="10"/>
      <c r="AA61" s="9"/>
      <c r="AB61" s="18"/>
      <c r="AC61" s="11"/>
      <c r="AD61" s="11"/>
    </row>
    <row r="62" spans="1:30" ht="33" customHeight="1" x14ac:dyDescent="0.3">
      <c r="G62" s="9"/>
      <c r="H62" s="9"/>
      <c r="M62" s="9"/>
      <c r="N62" s="9"/>
      <c r="O62" s="12"/>
      <c r="P62" s="12"/>
      <c r="Q62" s="12"/>
      <c r="R62" s="12"/>
      <c r="S62" s="12"/>
      <c r="U62" s="33"/>
      <c r="Z62" s="10"/>
      <c r="AA62" s="9"/>
      <c r="AB62" s="18"/>
      <c r="AC62" s="11"/>
      <c r="AD62" s="11"/>
    </row>
    <row r="63" spans="1:30" ht="33" customHeight="1" x14ac:dyDescent="0.3">
      <c r="G63" s="9"/>
      <c r="H63" s="9"/>
      <c r="M63" s="9"/>
      <c r="N63" s="9"/>
      <c r="O63" s="12"/>
      <c r="P63" s="12"/>
      <c r="Q63" s="12"/>
      <c r="R63" s="12"/>
      <c r="S63" s="12"/>
      <c r="U63" s="33"/>
      <c r="Z63" s="10"/>
      <c r="AA63" s="9"/>
      <c r="AB63" s="18"/>
      <c r="AC63" s="11"/>
      <c r="AD63" s="11"/>
    </row>
    <row r="64" spans="1:30" ht="33" customHeight="1" x14ac:dyDescent="0.3">
      <c r="G64" s="9"/>
      <c r="H64" s="9"/>
      <c r="M64" s="9"/>
      <c r="N64" s="9"/>
      <c r="O64" s="12"/>
      <c r="P64" s="12"/>
      <c r="Q64" s="12"/>
      <c r="R64" s="12"/>
      <c r="S64" s="12"/>
      <c r="U64" s="33"/>
      <c r="Z64" s="10"/>
      <c r="AA64" s="9"/>
      <c r="AB64" s="18"/>
      <c r="AC64" s="11"/>
      <c r="AD64" s="11"/>
    </row>
    <row r="65" spans="7:30" ht="33" customHeight="1" x14ac:dyDescent="0.3">
      <c r="G65" s="9"/>
      <c r="H65" s="9"/>
      <c r="M65" s="9"/>
      <c r="N65" s="9"/>
      <c r="O65" s="12"/>
      <c r="P65" s="12"/>
      <c r="Q65" s="12"/>
      <c r="R65" s="12"/>
      <c r="S65" s="12"/>
      <c r="U65" s="33"/>
      <c r="Z65" s="10"/>
      <c r="AA65" s="9"/>
      <c r="AB65" s="18"/>
      <c r="AC65" s="11"/>
      <c r="AD65" s="11"/>
    </row>
    <row r="66" spans="7:30" ht="33" customHeight="1" x14ac:dyDescent="0.3">
      <c r="G66" s="9"/>
      <c r="H66" s="9"/>
      <c r="M66" s="9"/>
      <c r="N66" s="9"/>
      <c r="O66" s="12"/>
      <c r="P66" s="12"/>
      <c r="Q66" s="12"/>
      <c r="R66" s="12"/>
      <c r="S66" s="12"/>
      <c r="U66" s="33"/>
      <c r="Z66" s="10"/>
      <c r="AA66" s="9"/>
      <c r="AB66" s="18"/>
      <c r="AC66" s="11"/>
      <c r="AD66" s="11"/>
    </row>
    <row r="67" spans="7:30" ht="33" customHeight="1" x14ac:dyDescent="0.3">
      <c r="G67" s="9"/>
      <c r="H67" s="9"/>
      <c r="M67" s="9"/>
      <c r="N67" s="9"/>
      <c r="O67" s="12"/>
      <c r="P67" s="12"/>
      <c r="Q67" s="12"/>
      <c r="R67" s="12"/>
      <c r="S67" s="12"/>
      <c r="U67" s="33"/>
      <c r="Z67" s="10"/>
      <c r="AA67" s="9"/>
      <c r="AB67" s="18"/>
      <c r="AC67" s="11"/>
      <c r="AD67" s="11"/>
    </row>
    <row r="68" spans="7:30" ht="33" customHeight="1" x14ac:dyDescent="0.3">
      <c r="G68" s="9"/>
      <c r="H68" s="9"/>
      <c r="M68" s="9"/>
      <c r="N68" s="9"/>
      <c r="O68" s="12"/>
      <c r="P68" s="12"/>
      <c r="Q68" s="12"/>
      <c r="R68" s="12"/>
      <c r="S68" s="12"/>
      <c r="U68" s="33"/>
      <c r="Z68" s="10"/>
      <c r="AA68" s="9"/>
      <c r="AB68" s="18"/>
      <c r="AC68" s="11"/>
      <c r="AD68" s="11"/>
    </row>
    <row r="69" spans="7:30" ht="33" customHeight="1" x14ac:dyDescent="0.3">
      <c r="G69" s="9"/>
      <c r="H69" s="9"/>
      <c r="M69" s="9"/>
      <c r="N69" s="9"/>
      <c r="O69" s="12"/>
      <c r="P69" s="12"/>
      <c r="Q69" s="12"/>
      <c r="R69" s="12"/>
      <c r="S69" s="12"/>
      <c r="U69" s="33"/>
      <c r="Z69" s="10"/>
      <c r="AA69" s="9"/>
      <c r="AB69" s="18"/>
      <c r="AC69" s="11"/>
      <c r="AD69" s="11"/>
    </row>
    <row r="70" spans="7:30" ht="33" customHeight="1" x14ac:dyDescent="0.3">
      <c r="G70" s="9"/>
      <c r="H70" s="9"/>
      <c r="M70" s="9"/>
      <c r="N70" s="9"/>
      <c r="O70" s="12"/>
      <c r="P70" s="12"/>
      <c r="Q70" s="12"/>
      <c r="R70" s="12"/>
      <c r="S70" s="12"/>
      <c r="U70" s="33"/>
      <c r="Z70" s="10"/>
      <c r="AA70" s="9"/>
      <c r="AB70" s="18"/>
      <c r="AC70" s="11"/>
      <c r="AD70" s="11"/>
    </row>
    <row r="71" spans="7:30" ht="33" customHeight="1" x14ac:dyDescent="0.3">
      <c r="G71" s="9"/>
      <c r="H71" s="9"/>
      <c r="M71" s="9"/>
      <c r="N71" s="9"/>
      <c r="O71" s="12"/>
      <c r="P71" s="12"/>
      <c r="Q71" s="12"/>
      <c r="R71" s="12"/>
      <c r="S71" s="12"/>
      <c r="U71" s="33"/>
      <c r="Z71" s="10"/>
      <c r="AA71" s="9"/>
      <c r="AB71" s="18"/>
      <c r="AC71" s="11"/>
      <c r="AD71" s="11"/>
    </row>
    <row r="72" spans="7:30" ht="33" customHeight="1" x14ac:dyDescent="0.3">
      <c r="G72" s="9"/>
      <c r="H72" s="9"/>
      <c r="M72" s="9"/>
      <c r="N72" s="9"/>
      <c r="O72" s="12"/>
      <c r="P72" s="12"/>
      <c r="Q72" s="12"/>
      <c r="R72" s="12"/>
      <c r="S72" s="12"/>
      <c r="U72" s="33"/>
      <c r="Z72" s="10"/>
      <c r="AA72" s="9"/>
      <c r="AB72" s="18"/>
      <c r="AC72" s="11"/>
      <c r="AD72" s="11"/>
    </row>
    <row r="73" spans="7:30" ht="33" customHeight="1" x14ac:dyDescent="0.3">
      <c r="G73" s="9"/>
      <c r="H73" s="9"/>
      <c r="M73" s="9"/>
      <c r="N73" s="9"/>
      <c r="O73" s="12"/>
      <c r="P73" s="12"/>
      <c r="Q73" s="12"/>
      <c r="R73" s="12"/>
      <c r="S73" s="12"/>
      <c r="U73" s="33"/>
      <c r="Z73" s="10"/>
      <c r="AA73" s="9"/>
      <c r="AB73" s="18"/>
      <c r="AC73" s="11"/>
      <c r="AD73" s="11"/>
    </row>
    <row r="74" spans="7:30" ht="33" customHeight="1" x14ac:dyDescent="0.3">
      <c r="G74" s="9"/>
      <c r="H74" s="9"/>
      <c r="M74" s="9"/>
      <c r="N74" s="9"/>
      <c r="O74" s="12"/>
      <c r="P74" s="12"/>
      <c r="Q74" s="12"/>
      <c r="R74" s="12"/>
      <c r="S74" s="12"/>
      <c r="U74" s="33"/>
      <c r="Z74" s="10"/>
      <c r="AA74" s="9"/>
      <c r="AB74" s="18"/>
      <c r="AC74" s="11"/>
      <c r="AD74" s="11"/>
    </row>
    <row r="75" spans="7:30" ht="33" customHeight="1" x14ac:dyDescent="0.3">
      <c r="G75" s="9"/>
      <c r="H75" s="9"/>
      <c r="M75" s="9"/>
      <c r="N75" s="9"/>
      <c r="O75" s="12"/>
      <c r="P75" s="12"/>
      <c r="Q75" s="12"/>
      <c r="R75" s="12"/>
      <c r="S75" s="12"/>
      <c r="U75" s="33"/>
      <c r="Z75" s="10"/>
      <c r="AA75" s="9"/>
      <c r="AB75" s="18"/>
      <c r="AC75" s="11"/>
      <c r="AD75" s="11"/>
    </row>
    <row r="76" spans="7:30" ht="33" customHeight="1" x14ac:dyDescent="0.3">
      <c r="G76" s="9"/>
      <c r="H76" s="9"/>
      <c r="M76" s="9"/>
      <c r="N76" s="9"/>
      <c r="O76" s="12"/>
      <c r="P76" s="12"/>
      <c r="Q76" s="12"/>
      <c r="R76" s="12"/>
      <c r="S76" s="12"/>
      <c r="U76" s="33"/>
      <c r="Z76" s="10"/>
      <c r="AA76" s="9"/>
      <c r="AB76" s="18"/>
      <c r="AC76" s="11"/>
      <c r="AD76" s="11"/>
    </row>
    <row r="77" spans="7:30" ht="33" customHeight="1" x14ac:dyDescent="0.3">
      <c r="G77" s="9"/>
      <c r="H77" s="9"/>
      <c r="M77" s="9"/>
      <c r="N77" s="9"/>
      <c r="O77" s="12"/>
      <c r="P77" s="12"/>
      <c r="Q77" s="12"/>
      <c r="R77" s="12"/>
      <c r="S77" s="12"/>
      <c r="U77" s="33"/>
      <c r="Z77" s="10"/>
      <c r="AA77" s="9"/>
      <c r="AB77" s="18"/>
      <c r="AC77" s="11"/>
      <c r="AD77" s="11"/>
    </row>
    <row r="78" spans="7:30" ht="33" customHeight="1" x14ac:dyDescent="0.3">
      <c r="G78" s="9"/>
      <c r="H78" s="9"/>
      <c r="M78" s="9"/>
      <c r="N78" s="9"/>
      <c r="O78" s="12"/>
      <c r="P78" s="12"/>
      <c r="Q78" s="12"/>
      <c r="R78" s="12"/>
      <c r="S78" s="12"/>
      <c r="U78" s="33"/>
      <c r="Z78" s="10"/>
      <c r="AA78" s="9"/>
      <c r="AB78" s="18"/>
      <c r="AC78" s="11"/>
      <c r="AD78" s="11"/>
    </row>
    <row r="79" spans="7:30" ht="33" customHeight="1" x14ac:dyDescent="0.3">
      <c r="G79" s="9"/>
      <c r="H79" s="9"/>
      <c r="M79" s="9"/>
      <c r="N79" s="9"/>
      <c r="O79" s="12"/>
      <c r="P79" s="12"/>
      <c r="Q79" s="12"/>
      <c r="R79" s="12"/>
      <c r="S79" s="12"/>
      <c r="U79" s="33"/>
      <c r="Z79" s="10"/>
      <c r="AA79" s="9"/>
      <c r="AB79" s="18"/>
      <c r="AC79" s="11"/>
      <c r="AD79" s="11"/>
    </row>
    <row r="80" spans="7:30" ht="33" customHeight="1" x14ac:dyDescent="0.3">
      <c r="G80" s="9"/>
      <c r="H80" s="9"/>
      <c r="M80" s="9"/>
      <c r="N80" s="9"/>
      <c r="O80" s="12"/>
      <c r="P80" s="12"/>
      <c r="Q80" s="12"/>
      <c r="R80" s="12"/>
      <c r="S80" s="12"/>
      <c r="U80" s="33"/>
      <c r="Z80" s="10"/>
      <c r="AA80" s="9"/>
      <c r="AB80" s="18"/>
      <c r="AC80" s="11"/>
      <c r="AD80" s="11"/>
    </row>
    <row r="81" spans="7:30" ht="33" customHeight="1" x14ac:dyDescent="0.3">
      <c r="G81" s="9"/>
      <c r="H81" s="9"/>
      <c r="M81" s="9"/>
      <c r="N81" s="9"/>
      <c r="O81" s="12"/>
      <c r="P81" s="12"/>
      <c r="Q81" s="12"/>
      <c r="R81" s="12"/>
      <c r="S81" s="12"/>
      <c r="U81" s="33"/>
      <c r="Z81" s="10"/>
      <c r="AA81" s="9"/>
      <c r="AB81" s="18"/>
      <c r="AC81" s="11"/>
      <c r="AD81" s="11"/>
    </row>
    <row r="82" spans="7:30" ht="33" customHeight="1" x14ac:dyDescent="0.3">
      <c r="G82" s="9"/>
      <c r="H82" s="9"/>
      <c r="M82" s="9"/>
      <c r="N82" s="9"/>
      <c r="O82" s="12"/>
      <c r="P82" s="12"/>
      <c r="Q82" s="12"/>
      <c r="R82" s="12"/>
      <c r="S82" s="12"/>
      <c r="U82" s="33"/>
      <c r="Z82" s="10"/>
      <c r="AA82" s="9"/>
      <c r="AB82" s="18"/>
      <c r="AC82" s="11"/>
      <c r="AD82" s="11"/>
    </row>
    <row r="83" spans="7:30" ht="33" customHeight="1" x14ac:dyDescent="0.3">
      <c r="G83" s="9"/>
      <c r="H83" s="9"/>
      <c r="M83" s="9"/>
      <c r="N83" s="9"/>
      <c r="O83" s="12"/>
      <c r="P83" s="12"/>
      <c r="Q83" s="12"/>
      <c r="R83" s="12"/>
      <c r="S83" s="12"/>
      <c r="U83" s="33"/>
      <c r="Z83" s="10"/>
      <c r="AA83" s="9"/>
      <c r="AB83" s="18"/>
      <c r="AC83" s="11"/>
      <c r="AD83" s="11"/>
    </row>
    <row r="84" spans="7:30" ht="33" customHeight="1" x14ac:dyDescent="0.3">
      <c r="G84" s="9"/>
      <c r="H84" s="9"/>
      <c r="M84" s="9"/>
      <c r="N84" s="9"/>
      <c r="O84" s="12"/>
      <c r="P84" s="12"/>
      <c r="Q84" s="12"/>
      <c r="R84" s="12"/>
      <c r="S84" s="12"/>
      <c r="U84" s="33"/>
      <c r="Z84" s="10"/>
      <c r="AA84" s="9"/>
      <c r="AB84" s="18"/>
      <c r="AC84" s="11"/>
      <c r="AD84" s="11"/>
    </row>
    <row r="85" spans="7:30" ht="33" customHeight="1" x14ac:dyDescent="0.3">
      <c r="G85" s="9"/>
      <c r="H85" s="9"/>
      <c r="M85" s="9"/>
      <c r="N85" s="9"/>
      <c r="O85" s="12"/>
      <c r="P85" s="12"/>
      <c r="Q85" s="12"/>
      <c r="R85" s="12"/>
      <c r="S85" s="12"/>
      <c r="U85" s="33"/>
      <c r="Z85" s="10"/>
      <c r="AA85" s="9"/>
      <c r="AB85" s="18"/>
      <c r="AC85" s="11"/>
      <c r="AD85" s="11"/>
    </row>
    <row r="86" spans="7:30" ht="33" customHeight="1" x14ac:dyDescent="0.3">
      <c r="G86" s="9"/>
      <c r="H86" s="9"/>
      <c r="M86" s="9"/>
      <c r="N86" s="9"/>
      <c r="O86" s="12"/>
      <c r="P86" s="12"/>
      <c r="Q86" s="12"/>
      <c r="R86" s="12"/>
      <c r="S86" s="12"/>
      <c r="U86" s="33"/>
      <c r="Z86" s="10"/>
      <c r="AA86" s="9"/>
      <c r="AB86" s="18"/>
      <c r="AC86" s="11"/>
      <c r="AD86" s="11"/>
    </row>
    <row r="87" spans="7:30" ht="33" customHeight="1" x14ac:dyDescent="0.3">
      <c r="G87" s="9"/>
      <c r="H87" s="9"/>
      <c r="M87" s="9"/>
      <c r="N87" s="9"/>
      <c r="O87" s="12"/>
      <c r="P87" s="12"/>
      <c r="Q87" s="12"/>
      <c r="R87" s="12"/>
      <c r="S87" s="12"/>
      <c r="U87" s="33"/>
      <c r="Z87" s="10"/>
      <c r="AA87" s="9"/>
      <c r="AB87" s="18"/>
      <c r="AC87" s="11"/>
      <c r="AD87" s="11"/>
    </row>
    <row r="88" spans="7:30" ht="33" customHeight="1" x14ac:dyDescent="0.3">
      <c r="G88" s="9"/>
      <c r="H88" s="9"/>
      <c r="M88" s="9"/>
      <c r="N88" s="9"/>
      <c r="O88" s="12"/>
      <c r="P88" s="12"/>
      <c r="Q88" s="12"/>
      <c r="R88" s="12"/>
      <c r="S88" s="12"/>
      <c r="U88" s="33"/>
      <c r="Z88" s="10"/>
      <c r="AA88" s="9"/>
      <c r="AB88" s="18"/>
      <c r="AC88" s="11"/>
      <c r="AD88" s="11"/>
    </row>
    <row r="89" spans="7:30" ht="33" customHeight="1" x14ac:dyDescent="0.3">
      <c r="M89" s="9"/>
      <c r="N89" s="9"/>
      <c r="O89" s="12"/>
      <c r="P89" s="12"/>
      <c r="Q89" s="12"/>
      <c r="R89" s="12"/>
      <c r="S89" s="12"/>
      <c r="U89" s="33"/>
      <c r="AA89" s="9"/>
      <c r="AB89" s="18"/>
      <c r="AC89" s="11"/>
      <c r="AD89" s="11"/>
    </row>
    <row r="90" spans="7:30" ht="33" customHeight="1" x14ac:dyDescent="0.3">
      <c r="M90" s="9"/>
      <c r="N90" s="9"/>
      <c r="O90" s="12"/>
      <c r="P90" s="12"/>
      <c r="Q90" s="12"/>
      <c r="R90" s="12"/>
      <c r="S90" s="12"/>
      <c r="U90" s="33"/>
      <c r="AA90" s="9"/>
      <c r="AB90" s="18"/>
      <c r="AC90" s="11"/>
      <c r="AD90" s="11"/>
    </row>
    <row r="91" spans="7:30" ht="33" customHeight="1" x14ac:dyDescent="0.3">
      <c r="M91" s="9"/>
      <c r="N91" s="9"/>
      <c r="O91" s="12"/>
      <c r="P91" s="12"/>
      <c r="Q91" s="12"/>
      <c r="R91" s="12"/>
      <c r="S91" s="12"/>
      <c r="U91" s="33"/>
      <c r="AA91" s="9"/>
      <c r="AB91" s="18"/>
      <c r="AC91" s="11"/>
      <c r="AD91" s="11"/>
    </row>
    <row r="92" spans="7:30" ht="33" customHeight="1" x14ac:dyDescent="0.3">
      <c r="M92" s="9"/>
      <c r="N92" s="9"/>
      <c r="O92" s="12"/>
      <c r="P92" s="12"/>
      <c r="Q92" s="12"/>
      <c r="R92" s="12"/>
      <c r="S92" s="12"/>
      <c r="U92" s="33"/>
      <c r="AA92" s="9"/>
      <c r="AB92" s="18"/>
      <c r="AC92" s="11"/>
      <c r="AD92" s="11"/>
    </row>
    <row r="93" spans="7:30" ht="33" customHeight="1" x14ac:dyDescent="0.3">
      <c r="M93" s="9"/>
      <c r="N93" s="9"/>
      <c r="O93" s="12"/>
      <c r="P93" s="12"/>
      <c r="Q93" s="12"/>
      <c r="R93" s="12"/>
      <c r="S93" s="12"/>
      <c r="U93" s="33"/>
      <c r="AA93" s="9"/>
      <c r="AB93" s="18"/>
      <c r="AC93" s="11"/>
      <c r="AD93" s="11"/>
    </row>
    <row r="94" spans="7:30" ht="33" customHeight="1" x14ac:dyDescent="0.3">
      <c r="M94" s="9"/>
      <c r="N94" s="9"/>
      <c r="O94" s="12"/>
      <c r="P94" s="12"/>
      <c r="Q94" s="12"/>
      <c r="R94" s="12"/>
      <c r="S94" s="12"/>
      <c r="U94" s="33"/>
      <c r="AA94" s="9"/>
      <c r="AB94" s="18"/>
      <c r="AC94" s="11"/>
      <c r="AD94" s="11"/>
    </row>
    <row r="95" spans="7:30" ht="33" customHeight="1" x14ac:dyDescent="0.3">
      <c r="M95" s="9"/>
      <c r="N95" s="9"/>
      <c r="O95" s="12"/>
      <c r="P95" s="12"/>
      <c r="Q95" s="12"/>
      <c r="R95" s="12"/>
      <c r="S95" s="12"/>
      <c r="U95" s="33"/>
      <c r="AA95" s="9"/>
      <c r="AB95" s="18"/>
      <c r="AC95" s="11"/>
      <c r="AD95" s="11"/>
    </row>
    <row r="96" spans="7:30" ht="33" customHeight="1" x14ac:dyDescent="0.3">
      <c r="M96" s="9"/>
      <c r="N96" s="9"/>
      <c r="O96" s="12"/>
      <c r="P96" s="12"/>
      <c r="Q96" s="12"/>
      <c r="R96" s="12"/>
      <c r="S96" s="12"/>
      <c r="U96" s="33"/>
      <c r="AA96" s="9"/>
      <c r="AB96" s="18"/>
      <c r="AC96" s="11"/>
      <c r="AD96" s="11"/>
    </row>
    <row r="97" spans="13:30" ht="33" customHeight="1" x14ac:dyDescent="0.3">
      <c r="M97" s="9"/>
      <c r="N97" s="9"/>
      <c r="O97" s="12"/>
      <c r="P97" s="12"/>
      <c r="Q97" s="12"/>
      <c r="R97" s="12"/>
      <c r="S97" s="12"/>
      <c r="U97" s="33"/>
      <c r="AA97" s="9"/>
      <c r="AB97" s="18"/>
      <c r="AC97" s="11"/>
      <c r="AD97" s="11"/>
    </row>
    <row r="98" spans="13:30" ht="33" customHeight="1" x14ac:dyDescent="0.3">
      <c r="M98" s="9"/>
      <c r="N98" s="9"/>
      <c r="O98" s="12"/>
      <c r="P98" s="12"/>
      <c r="Q98" s="12"/>
      <c r="R98" s="12"/>
      <c r="S98" s="12"/>
      <c r="U98" s="33"/>
      <c r="AA98" s="9"/>
      <c r="AB98" s="18"/>
      <c r="AC98" s="11"/>
      <c r="AD98" s="11"/>
    </row>
    <row r="99" spans="13:30" ht="33" customHeight="1" x14ac:dyDescent="0.3">
      <c r="M99" s="9"/>
      <c r="N99" s="9"/>
      <c r="O99" s="12"/>
      <c r="P99" s="12"/>
      <c r="Q99" s="12"/>
      <c r="R99" s="12"/>
      <c r="S99" s="12"/>
      <c r="U99" s="33"/>
      <c r="AA99" s="9"/>
      <c r="AB99" s="18"/>
      <c r="AC99" s="11"/>
      <c r="AD99" s="11"/>
    </row>
    <row r="100" spans="13:30" ht="33" customHeight="1" x14ac:dyDescent="0.3">
      <c r="M100" s="9"/>
      <c r="N100" s="9"/>
      <c r="O100" s="12"/>
      <c r="P100" s="12"/>
      <c r="Q100" s="12"/>
      <c r="R100" s="12"/>
      <c r="S100" s="12"/>
      <c r="U100" s="33"/>
      <c r="AA100" s="9"/>
      <c r="AB100" s="18"/>
      <c r="AC100" s="11"/>
      <c r="AD100" s="11"/>
    </row>
    <row r="101" spans="13:30" ht="33" customHeight="1" x14ac:dyDescent="0.3">
      <c r="M101" s="9"/>
      <c r="N101" s="9"/>
      <c r="O101" s="12"/>
      <c r="P101" s="12"/>
      <c r="Q101" s="12"/>
      <c r="R101" s="12"/>
      <c r="S101" s="12"/>
      <c r="U101" s="33"/>
      <c r="AA101" s="9"/>
      <c r="AB101" s="18"/>
      <c r="AC101" s="11"/>
      <c r="AD101" s="11"/>
    </row>
    <row r="102" spans="13:30" ht="33" customHeight="1" x14ac:dyDescent="0.3">
      <c r="M102" s="9"/>
      <c r="N102" s="9"/>
      <c r="O102" s="12"/>
      <c r="P102" s="12"/>
      <c r="Q102" s="12"/>
      <c r="R102" s="12"/>
      <c r="S102" s="12"/>
      <c r="U102" s="33"/>
      <c r="AA102" s="9"/>
      <c r="AB102" s="18"/>
      <c r="AC102" s="11"/>
      <c r="AD102" s="11"/>
    </row>
    <row r="103" spans="13:30" ht="33" customHeight="1" x14ac:dyDescent="0.3">
      <c r="M103" s="9"/>
      <c r="N103" s="9"/>
      <c r="O103" s="12"/>
      <c r="P103" s="12"/>
      <c r="Q103" s="12"/>
      <c r="R103" s="12"/>
      <c r="S103" s="12"/>
      <c r="U103" s="33"/>
      <c r="AA103" s="9"/>
      <c r="AB103" s="18"/>
      <c r="AC103" s="11"/>
      <c r="AD103" s="11"/>
    </row>
    <row r="104" spans="13:30" ht="33" customHeight="1" x14ac:dyDescent="0.3">
      <c r="M104" s="9"/>
      <c r="N104" s="9"/>
      <c r="O104" s="12"/>
      <c r="P104" s="12"/>
      <c r="Q104" s="12"/>
      <c r="R104" s="12"/>
      <c r="S104" s="12"/>
      <c r="U104" s="33"/>
      <c r="AA104" s="9"/>
      <c r="AB104" s="18"/>
      <c r="AC104" s="11"/>
      <c r="AD104" s="11"/>
    </row>
    <row r="105" spans="13:30" ht="33" customHeight="1" x14ac:dyDescent="0.3">
      <c r="M105" s="9"/>
      <c r="N105" s="9"/>
      <c r="O105" s="12"/>
      <c r="P105" s="12"/>
      <c r="Q105" s="12"/>
      <c r="R105" s="12"/>
      <c r="S105" s="12"/>
      <c r="U105" s="33"/>
      <c r="AA105" s="9"/>
      <c r="AB105" s="18"/>
      <c r="AC105" s="11"/>
      <c r="AD105" s="11"/>
    </row>
    <row r="106" spans="13:30" ht="33" customHeight="1" x14ac:dyDescent="0.3">
      <c r="M106" s="9"/>
      <c r="N106" s="9"/>
      <c r="O106" s="12"/>
      <c r="P106" s="12"/>
      <c r="Q106" s="12"/>
      <c r="R106" s="12"/>
      <c r="S106" s="12"/>
      <c r="U106" s="33"/>
      <c r="AA106" s="9"/>
      <c r="AB106" s="18"/>
      <c r="AC106" s="11"/>
      <c r="AD106" s="11"/>
    </row>
    <row r="107" spans="13:30" ht="33" customHeight="1" x14ac:dyDescent="0.3">
      <c r="M107" s="9"/>
      <c r="N107" s="9"/>
      <c r="O107" s="12"/>
      <c r="P107" s="12"/>
      <c r="Q107" s="12"/>
      <c r="R107" s="12"/>
      <c r="S107" s="12"/>
      <c r="U107" s="33"/>
      <c r="AA107" s="9"/>
      <c r="AB107" s="18"/>
      <c r="AC107" s="11"/>
      <c r="AD107" s="11"/>
    </row>
    <row r="108" spans="13:30" ht="33" customHeight="1" x14ac:dyDescent="0.3">
      <c r="M108" s="9"/>
      <c r="N108" s="9"/>
      <c r="O108" s="12"/>
      <c r="P108" s="12"/>
      <c r="Q108" s="12"/>
      <c r="R108" s="12"/>
      <c r="S108" s="12"/>
      <c r="U108" s="33"/>
      <c r="AA108" s="9"/>
      <c r="AB108" s="18"/>
      <c r="AC108" s="11"/>
      <c r="AD108" s="11"/>
    </row>
    <row r="109" spans="13:30" ht="33" customHeight="1" x14ac:dyDescent="0.3">
      <c r="M109" s="9"/>
      <c r="N109" s="9"/>
      <c r="O109" s="12"/>
      <c r="P109" s="12"/>
      <c r="Q109" s="12"/>
      <c r="R109" s="12"/>
      <c r="S109" s="12"/>
      <c r="U109" s="33"/>
      <c r="AA109" s="9"/>
      <c r="AB109" s="18"/>
      <c r="AC109" s="11"/>
      <c r="AD109" s="11"/>
    </row>
    <row r="110" spans="13:30" ht="33" customHeight="1" x14ac:dyDescent="0.3">
      <c r="M110" s="9"/>
      <c r="N110" s="9"/>
      <c r="O110" s="12"/>
      <c r="P110" s="12"/>
      <c r="Q110" s="12"/>
      <c r="R110" s="12"/>
      <c r="S110" s="12"/>
      <c r="U110" s="33"/>
      <c r="AA110" s="9"/>
      <c r="AB110" s="18"/>
      <c r="AC110" s="11"/>
      <c r="AD110" s="11"/>
    </row>
    <row r="111" spans="13:30" ht="33" customHeight="1" x14ac:dyDescent="0.3">
      <c r="M111" s="9"/>
      <c r="N111" s="9"/>
      <c r="O111" s="12"/>
      <c r="P111" s="12"/>
      <c r="Q111" s="12"/>
      <c r="R111" s="12"/>
      <c r="S111" s="12"/>
      <c r="U111" s="33"/>
      <c r="AA111" s="9"/>
      <c r="AB111" s="18"/>
      <c r="AC111" s="11"/>
      <c r="AD111" s="11"/>
    </row>
    <row r="112" spans="13:30" ht="33" customHeight="1" x14ac:dyDescent="0.3">
      <c r="M112" s="9"/>
      <c r="N112" s="9"/>
      <c r="O112" s="12"/>
      <c r="P112" s="12"/>
      <c r="Q112" s="12"/>
      <c r="R112" s="12"/>
      <c r="S112" s="12"/>
      <c r="U112" s="33"/>
      <c r="AA112" s="9"/>
      <c r="AB112" s="18"/>
      <c r="AC112" s="11"/>
      <c r="AD112" s="11"/>
    </row>
    <row r="113" spans="13:30" ht="33" customHeight="1" x14ac:dyDescent="0.3">
      <c r="M113" s="9"/>
      <c r="N113" s="9"/>
      <c r="O113" s="12"/>
      <c r="P113" s="12"/>
      <c r="Q113" s="12"/>
      <c r="R113" s="12"/>
      <c r="S113" s="12"/>
      <c r="U113" s="33"/>
      <c r="AA113" s="9"/>
      <c r="AB113" s="18"/>
      <c r="AC113" s="11"/>
      <c r="AD113" s="11"/>
    </row>
    <row r="114" spans="13:30" ht="33" customHeight="1" x14ac:dyDescent="0.3">
      <c r="M114" s="9"/>
      <c r="N114" s="9"/>
      <c r="O114" s="12"/>
      <c r="P114" s="12"/>
      <c r="Q114" s="12"/>
      <c r="R114" s="12"/>
      <c r="S114" s="12"/>
      <c r="U114" s="33"/>
      <c r="AA114" s="9"/>
      <c r="AB114" s="18"/>
      <c r="AC114" s="11"/>
      <c r="AD114" s="11"/>
    </row>
    <row r="115" spans="13:30" ht="33" customHeight="1" x14ac:dyDescent="0.3">
      <c r="M115" s="9"/>
      <c r="N115" s="9"/>
      <c r="O115" s="12"/>
      <c r="P115" s="12"/>
      <c r="Q115" s="12"/>
      <c r="R115" s="12"/>
      <c r="S115" s="12"/>
      <c r="U115" s="33"/>
      <c r="AA115" s="9"/>
      <c r="AB115" s="18"/>
      <c r="AC115" s="11"/>
      <c r="AD115" s="11"/>
    </row>
    <row r="116" spans="13:30" ht="33" customHeight="1" x14ac:dyDescent="0.3">
      <c r="M116" s="9"/>
      <c r="N116" s="9"/>
      <c r="O116" s="12"/>
      <c r="P116" s="12"/>
      <c r="Q116" s="12"/>
      <c r="R116" s="12"/>
      <c r="S116" s="12"/>
      <c r="U116" s="33"/>
      <c r="AA116" s="9"/>
      <c r="AB116" s="18"/>
      <c r="AC116" s="11"/>
      <c r="AD116" s="11"/>
    </row>
    <row r="117" spans="13:30" ht="33" customHeight="1" x14ac:dyDescent="0.3">
      <c r="M117" s="9"/>
      <c r="N117" s="9"/>
      <c r="O117" s="12"/>
      <c r="P117" s="12"/>
      <c r="Q117" s="12"/>
      <c r="R117" s="12"/>
      <c r="S117" s="12"/>
      <c r="U117" s="33"/>
      <c r="AA117" s="9"/>
      <c r="AB117" s="18"/>
      <c r="AC117" s="11"/>
      <c r="AD117" s="11"/>
    </row>
    <row r="118" spans="13:30" ht="33" customHeight="1" x14ac:dyDescent="0.3">
      <c r="M118" s="9"/>
      <c r="N118" s="9"/>
      <c r="O118" s="12"/>
      <c r="P118" s="12"/>
      <c r="Q118" s="12"/>
      <c r="R118" s="12"/>
      <c r="S118" s="12"/>
      <c r="U118" s="33"/>
      <c r="AA118" s="9"/>
      <c r="AB118" s="18"/>
      <c r="AC118" s="11"/>
      <c r="AD118" s="11"/>
    </row>
    <row r="119" spans="13:30" ht="33" customHeight="1" x14ac:dyDescent="0.3">
      <c r="M119" s="9"/>
      <c r="N119" s="9"/>
      <c r="O119" s="12"/>
      <c r="P119" s="12"/>
      <c r="Q119" s="12"/>
      <c r="R119" s="12"/>
      <c r="S119" s="12"/>
      <c r="U119" s="33"/>
      <c r="AA119" s="9"/>
      <c r="AB119" s="18"/>
      <c r="AC119" s="11"/>
      <c r="AD119" s="11"/>
    </row>
    <row r="120" spans="13:30" ht="33" customHeight="1" x14ac:dyDescent="0.3">
      <c r="M120" s="9"/>
      <c r="N120" s="9"/>
      <c r="O120" s="12"/>
      <c r="P120" s="12"/>
      <c r="Q120" s="12"/>
      <c r="R120" s="12"/>
      <c r="S120" s="12"/>
      <c r="U120" s="33"/>
      <c r="AA120" s="9"/>
      <c r="AB120" s="18"/>
      <c r="AC120" s="11"/>
      <c r="AD120" s="11"/>
    </row>
    <row r="121" spans="13:30" ht="33" customHeight="1" x14ac:dyDescent="0.3">
      <c r="M121" s="9"/>
      <c r="N121" s="9"/>
      <c r="O121" s="12"/>
      <c r="P121" s="12"/>
      <c r="Q121" s="12"/>
      <c r="R121" s="12"/>
      <c r="S121" s="12"/>
      <c r="U121" s="33"/>
      <c r="AA121" s="9"/>
      <c r="AB121" s="18"/>
      <c r="AC121" s="11"/>
      <c r="AD121" s="11"/>
    </row>
    <row r="122" spans="13:30" ht="33" customHeight="1" x14ac:dyDescent="0.3">
      <c r="M122" s="9"/>
      <c r="N122" s="9"/>
      <c r="O122" s="12"/>
      <c r="P122" s="12"/>
      <c r="Q122" s="12"/>
      <c r="R122" s="12"/>
      <c r="S122" s="12"/>
      <c r="U122" s="33"/>
      <c r="AA122" s="9"/>
      <c r="AB122" s="18"/>
      <c r="AC122" s="11"/>
      <c r="AD122" s="11"/>
    </row>
    <row r="123" spans="13:30" ht="33" customHeight="1" x14ac:dyDescent="0.3">
      <c r="M123" s="9"/>
      <c r="N123" s="9"/>
      <c r="O123" s="12"/>
      <c r="P123" s="12"/>
      <c r="Q123" s="12"/>
      <c r="R123" s="12"/>
      <c r="S123" s="12"/>
      <c r="U123" s="33"/>
      <c r="AA123" s="9"/>
      <c r="AB123" s="18"/>
      <c r="AC123" s="11"/>
      <c r="AD123" s="11"/>
    </row>
    <row r="124" spans="13:30" ht="33" customHeight="1" x14ac:dyDescent="0.3">
      <c r="M124" s="9"/>
      <c r="N124" s="9"/>
      <c r="O124" s="12"/>
      <c r="P124" s="12"/>
      <c r="Q124" s="12"/>
      <c r="R124" s="12"/>
      <c r="S124" s="12"/>
      <c r="U124" s="33"/>
      <c r="AA124" s="9"/>
      <c r="AB124" s="18"/>
      <c r="AC124" s="11"/>
      <c r="AD124" s="11"/>
    </row>
    <row r="125" spans="13:30" ht="33" customHeight="1" x14ac:dyDescent="0.3">
      <c r="M125" s="9"/>
      <c r="N125" s="9"/>
      <c r="O125" s="12"/>
      <c r="P125" s="12"/>
      <c r="Q125" s="12"/>
      <c r="R125" s="12"/>
      <c r="S125" s="12"/>
      <c r="U125" s="33"/>
      <c r="AA125" s="9"/>
      <c r="AB125" s="18"/>
      <c r="AC125" s="11"/>
      <c r="AD125" s="11"/>
    </row>
    <row r="126" spans="13:30" ht="33" customHeight="1" x14ac:dyDescent="0.3">
      <c r="M126" s="9"/>
      <c r="N126" s="9"/>
      <c r="O126" s="12"/>
      <c r="P126" s="12"/>
      <c r="Q126" s="12"/>
      <c r="R126" s="12"/>
      <c r="S126" s="12"/>
      <c r="U126" s="33"/>
      <c r="AA126" s="9"/>
      <c r="AB126" s="18"/>
      <c r="AC126" s="11"/>
      <c r="AD126" s="11"/>
    </row>
    <row r="127" spans="13:30" ht="33" customHeight="1" x14ac:dyDescent="0.3">
      <c r="M127" s="9"/>
      <c r="N127" s="9"/>
      <c r="O127" s="12"/>
      <c r="P127" s="12"/>
      <c r="Q127" s="12"/>
      <c r="R127" s="12"/>
      <c r="S127" s="12"/>
      <c r="U127" s="33"/>
      <c r="AA127" s="9"/>
      <c r="AB127" s="18"/>
      <c r="AC127" s="11"/>
      <c r="AD127" s="11"/>
    </row>
    <row r="128" spans="13:30" ht="33" customHeight="1" x14ac:dyDescent="0.3">
      <c r="M128" s="9"/>
      <c r="N128" s="9"/>
      <c r="O128" s="12"/>
      <c r="P128" s="12"/>
      <c r="Q128" s="12"/>
      <c r="R128" s="12"/>
      <c r="S128" s="12"/>
      <c r="U128" s="33"/>
      <c r="AA128" s="9"/>
      <c r="AB128" s="18"/>
      <c r="AC128" s="11"/>
      <c r="AD128" s="11"/>
    </row>
    <row r="129" spans="13:30" ht="33" customHeight="1" x14ac:dyDescent="0.3">
      <c r="M129" s="9"/>
      <c r="N129" s="9"/>
      <c r="O129" s="12"/>
      <c r="P129" s="12"/>
      <c r="Q129" s="12"/>
      <c r="R129" s="12"/>
      <c r="S129" s="12"/>
      <c r="U129" s="33"/>
      <c r="AA129" s="9"/>
      <c r="AB129" s="18"/>
      <c r="AC129" s="11"/>
      <c r="AD129" s="11"/>
    </row>
    <row r="130" spans="13:30" ht="33" customHeight="1" x14ac:dyDescent="0.3">
      <c r="M130" s="9"/>
      <c r="N130" s="9"/>
      <c r="O130" s="12"/>
      <c r="P130" s="12"/>
      <c r="Q130" s="12"/>
      <c r="R130" s="12"/>
      <c r="S130" s="12"/>
      <c r="U130" s="33"/>
      <c r="AA130" s="9"/>
      <c r="AB130" s="18"/>
      <c r="AC130" s="11"/>
      <c r="AD130" s="11"/>
    </row>
    <row r="131" spans="13:30" ht="33" customHeight="1" x14ac:dyDescent="0.3">
      <c r="M131" s="9"/>
      <c r="N131" s="9"/>
      <c r="O131" s="12"/>
      <c r="P131" s="12"/>
      <c r="Q131" s="12"/>
      <c r="R131" s="12"/>
      <c r="S131" s="12"/>
      <c r="U131" s="33"/>
      <c r="AA131" s="9"/>
      <c r="AB131" s="18"/>
      <c r="AC131" s="11"/>
      <c r="AD131" s="11"/>
    </row>
    <row r="132" spans="13:30" ht="33" customHeight="1" x14ac:dyDescent="0.3">
      <c r="M132" s="9"/>
      <c r="N132" s="9"/>
      <c r="O132" s="12"/>
      <c r="P132" s="12"/>
      <c r="Q132" s="12"/>
      <c r="R132" s="12"/>
      <c r="S132" s="12"/>
      <c r="U132" s="33"/>
      <c r="AA132" s="9"/>
      <c r="AB132" s="18"/>
      <c r="AC132" s="11"/>
      <c r="AD132" s="11"/>
    </row>
    <row r="133" spans="13:30" ht="33" customHeight="1" x14ac:dyDescent="0.3">
      <c r="M133" s="9"/>
      <c r="N133" s="9"/>
      <c r="O133" s="12"/>
      <c r="P133" s="12"/>
      <c r="Q133" s="12"/>
      <c r="R133" s="12"/>
      <c r="S133" s="12"/>
      <c r="U133" s="33"/>
      <c r="AA133" s="9"/>
      <c r="AB133" s="18"/>
      <c r="AC133" s="11"/>
      <c r="AD133" s="11"/>
    </row>
    <row r="134" spans="13:30" ht="33" customHeight="1" x14ac:dyDescent="0.3">
      <c r="M134" s="9"/>
      <c r="N134" s="9"/>
      <c r="O134" s="12"/>
      <c r="P134" s="12"/>
      <c r="Q134" s="12"/>
      <c r="R134" s="12"/>
      <c r="S134" s="12"/>
      <c r="U134" s="33"/>
      <c r="AA134" s="9"/>
      <c r="AB134" s="18"/>
      <c r="AC134" s="11"/>
      <c r="AD134" s="11"/>
    </row>
    <row r="135" spans="13:30" ht="33" customHeight="1" x14ac:dyDescent="0.3">
      <c r="M135" s="9"/>
      <c r="N135" s="9"/>
      <c r="O135" s="12"/>
      <c r="P135" s="12"/>
      <c r="Q135" s="12"/>
      <c r="R135" s="12"/>
      <c r="S135" s="12"/>
      <c r="U135" s="33"/>
      <c r="AA135" s="9"/>
      <c r="AB135" s="18"/>
      <c r="AC135" s="11"/>
      <c r="AD135" s="11"/>
    </row>
    <row r="136" spans="13:30" ht="33" customHeight="1" x14ac:dyDescent="0.3">
      <c r="M136" s="9"/>
      <c r="N136" s="9"/>
      <c r="O136" s="12"/>
      <c r="P136" s="12"/>
      <c r="Q136" s="12"/>
      <c r="R136" s="12"/>
      <c r="S136" s="12"/>
      <c r="U136" s="33"/>
      <c r="AA136" s="9"/>
      <c r="AB136" s="18"/>
      <c r="AC136" s="11"/>
      <c r="AD136" s="11"/>
    </row>
    <row r="137" spans="13:30" ht="33" customHeight="1" x14ac:dyDescent="0.3">
      <c r="M137" s="9"/>
      <c r="N137" s="9"/>
      <c r="O137" s="12"/>
      <c r="P137" s="12"/>
      <c r="Q137" s="12"/>
      <c r="R137" s="12"/>
      <c r="S137" s="12"/>
      <c r="U137" s="33"/>
      <c r="AA137" s="9"/>
      <c r="AB137" s="18"/>
      <c r="AC137" s="11"/>
      <c r="AD137" s="11"/>
    </row>
    <row r="138" spans="13:30" ht="33" customHeight="1" x14ac:dyDescent="0.3">
      <c r="M138" s="9"/>
      <c r="N138" s="9"/>
      <c r="O138" s="12"/>
      <c r="P138" s="12"/>
      <c r="Q138" s="12"/>
      <c r="R138" s="12"/>
      <c r="S138" s="12"/>
      <c r="U138" s="33"/>
      <c r="AA138" s="9"/>
      <c r="AB138" s="18"/>
      <c r="AC138" s="11"/>
      <c r="AD138" s="11"/>
    </row>
    <row r="139" spans="13:30" ht="33" customHeight="1" x14ac:dyDescent="0.3">
      <c r="M139" s="9"/>
      <c r="N139" s="9"/>
      <c r="O139" s="12"/>
      <c r="P139" s="12"/>
      <c r="Q139" s="12"/>
      <c r="R139" s="12"/>
      <c r="S139" s="12"/>
      <c r="U139" s="33"/>
      <c r="AA139" s="9"/>
      <c r="AB139" s="18"/>
      <c r="AC139" s="11"/>
      <c r="AD139" s="11"/>
    </row>
    <row r="140" spans="13:30" ht="33" customHeight="1" x14ac:dyDescent="0.3">
      <c r="M140" s="9"/>
      <c r="N140" s="9"/>
      <c r="O140" s="12"/>
      <c r="P140" s="12"/>
      <c r="Q140" s="12"/>
      <c r="R140" s="12"/>
      <c r="S140" s="12"/>
      <c r="U140" s="33"/>
      <c r="AA140" s="9"/>
      <c r="AB140" s="18"/>
      <c r="AC140" s="11"/>
      <c r="AD140" s="11"/>
    </row>
    <row r="141" spans="13:30" ht="33" customHeight="1" x14ac:dyDescent="0.3">
      <c r="M141" s="9"/>
      <c r="N141" s="9"/>
      <c r="O141" s="12"/>
      <c r="P141" s="12"/>
      <c r="Q141" s="12"/>
      <c r="R141" s="12"/>
      <c r="S141" s="12"/>
      <c r="U141" s="33"/>
      <c r="AA141" s="9"/>
      <c r="AB141" s="18"/>
      <c r="AC141" s="11"/>
      <c r="AD141" s="11"/>
    </row>
    <row r="142" spans="13:30" ht="33" customHeight="1" x14ac:dyDescent="0.3">
      <c r="M142" s="9"/>
      <c r="N142" s="9"/>
      <c r="O142" s="12"/>
      <c r="P142" s="12"/>
      <c r="Q142" s="12"/>
      <c r="R142" s="12"/>
      <c r="S142" s="12"/>
      <c r="U142" s="33"/>
      <c r="AA142" s="9"/>
      <c r="AB142" s="18"/>
      <c r="AC142" s="11"/>
      <c r="AD142" s="11"/>
    </row>
    <row r="143" spans="13:30" ht="33" customHeight="1" x14ac:dyDescent="0.3">
      <c r="M143" s="9"/>
      <c r="N143" s="9"/>
      <c r="O143" s="12"/>
      <c r="P143" s="12"/>
      <c r="Q143" s="12"/>
      <c r="R143" s="12"/>
      <c r="S143" s="12"/>
      <c r="U143" s="33"/>
      <c r="AA143" s="9"/>
      <c r="AB143" s="18"/>
      <c r="AC143" s="11"/>
      <c r="AD143" s="11"/>
    </row>
    <row r="144" spans="13:30" ht="33" customHeight="1" x14ac:dyDescent="0.3">
      <c r="M144" s="9"/>
      <c r="N144" s="9"/>
      <c r="O144" s="12"/>
      <c r="P144" s="12"/>
      <c r="Q144" s="12"/>
      <c r="R144" s="12"/>
      <c r="S144" s="12"/>
      <c r="U144" s="33"/>
      <c r="AA144" s="9"/>
      <c r="AB144" s="18"/>
      <c r="AC144" s="11"/>
      <c r="AD144" s="11"/>
    </row>
    <row r="145" spans="13:30" ht="33" customHeight="1" x14ac:dyDescent="0.3">
      <c r="M145" s="9"/>
      <c r="N145" s="9"/>
      <c r="O145" s="12"/>
      <c r="P145" s="12"/>
      <c r="Q145" s="12"/>
      <c r="R145" s="12"/>
      <c r="S145" s="12"/>
      <c r="U145" s="33"/>
      <c r="AA145" s="9"/>
      <c r="AB145" s="18"/>
      <c r="AC145" s="11"/>
      <c r="AD145" s="11"/>
    </row>
    <row r="146" spans="13:30" ht="33" customHeight="1" x14ac:dyDescent="0.3">
      <c r="M146" s="9"/>
      <c r="N146" s="9"/>
      <c r="O146" s="12"/>
      <c r="P146" s="12"/>
      <c r="Q146" s="12"/>
      <c r="R146" s="12"/>
      <c r="S146" s="12"/>
      <c r="U146" s="33"/>
      <c r="AA146" s="9"/>
      <c r="AB146" s="18"/>
      <c r="AC146" s="11"/>
      <c r="AD146" s="11"/>
    </row>
    <row r="147" spans="13:30" ht="33" customHeight="1" x14ac:dyDescent="0.3">
      <c r="M147" s="9"/>
      <c r="N147" s="9"/>
      <c r="O147" s="12"/>
      <c r="P147" s="12"/>
      <c r="Q147" s="12"/>
      <c r="R147" s="12"/>
      <c r="S147" s="12"/>
      <c r="U147" s="33"/>
      <c r="AA147" s="9"/>
      <c r="AB147" s="18"/>
      <c r="AC147" s="11"/>
      <c r="AD147" s="11"/>
    </row>
    <row r="148" spans="13:30" ht="33" customHeight="1" x14ac:dyDescent="0.3">
      <c r="M148" s="9"/>
      <c r="N148" s="9"/>
      <c r="O148" s="12"/>
      <c r="P148" s="12"/>
      <c r="Q148" s="12"/>
      <c r="R148" s="12"/>
      <c r="S148" s="12"/>
      <c r="U148" s="33"/>
      <c r="AA148" s="9"/>
      <c r="AB148" s="18"/>
      <c r="AC148" s="11"/>
      <c r="AD148" s="11"/>
    </row>
    <row r="149" spans="13:30" ht="33" customHeight="1" x14ac:dyDescent="0.3">
      <c r="M149" s="9"/>
      <c r="N149" s="9"/>
      <c r="O149" s="12"/>
      <c r="P149" s="12"/>
      <c r="Q149" s="12"/>
      <c r="R149" s="12"/>
      <c r="S149" s="12"/>
      <c r="U149" s="33"/>
      <c r="AA149" s="9"/>
      <c r="AB149" s="18"/>
      <c r="AC149" s="11"/>
      <c r="AD149" s="11"/>
    </row>
    <row r="150" spans="13:30" ht="33" customHeight="1" x14ac:dyDescent="0.3">
      <c r="M150" s="9"/>
      <c r="N150" s="9"/>
      <c r="O150" s="12"/>
      <c r="P150" s="12"/>
      <c r="Q150" s="12"/>
      <c r="R150" s="12"/>
      <c r="S150" s="12"/>
      <c r="U150" s="33"/>
      <c r="AA150" s="9"/>
      <c r="AB150" s="18"/>
      <c r="AC150" s="11"/>
      <c r="AD150" s="11"/>
    </row>
    <row r="151" spans="13:30" ht="33" customHeight="1" x14ac:dyDescent="0.3">
      <c r="M151" s="9"/>
      <c r="N151" s="9"/>
      <c r="O151" s="12"/>
      <c r="P151" s="12"/>
      <c r="Q151" s="12"/>
      <c r="R151" s="12"/>
      <c r="S151" s="12"/>
      <c r="U151" s="33"/>
      <c r="AA151" s="9"/>
      <c r="AB151" s="18"/>
      <c r="AC151" s="11"/>
      <c r="AD151" s="11"/>
    </row>
    <row r="152" spans="13:30" ht="33" customHeight="1" x14ac:dyDescent="0.3">
      <c r="M152" s="9"/>
      <c r="N152" s="9"/>
      <c r="O152" s="12"/>
      <c r="P152" s="12"/>
      <c r="Q152" s="12"/>
      <c r="R152" s="12"/>
      <c r="S152" s="12"/>
      <c r="U152" s="33"/>
      <c r="AA152" s="9"/>
      <c r="AB152" s="18"/>
      <c r="AC152" s="11"/>
      <c r="AD152" s="11"/>
    </row>
    <row r="153" spans="13:30" ht="33" customHeight="1" x14ac:dyDescent="0.3">
      <c r="M153" s="9"/>
      <c r="N153" s="9"/>
      <c r="O153" s="12"/>
      <c r="P153" s="12"/>
      <c r="Q153" s="12"/>
      <c r="R153" s="12"/>
      <c r="S153" s="12"/>
      <c r="U153" s="33"/>
      <c r="AA153" s="9"/>
      <c r="AB153" s="18"/>
      <c r="AC153" s="11"/>
      <c r="AD153" s="11"/>
    </row>
    <row r="154" spans="13:30" ht="33" customHeight="1" x14ac:dyDescent="0.3">
      <c r="M154" s="9"/>
      <c r="N154" s="9"/>
      <c r="O154" s="12"/>
      <c r="P154" s="12"/>
      <c r="Q154" s="12"/>
      <c r="R154" s="12"/>
      <c r="S154" s="12"/>
      <c r="U154" s="33"/>
      <c r="AA154" s="9"/>
      <c r="AB154" s="18"/>
      <c r="AC154" s="11"/>
      <c r="AD154" s="11"/>
    </row>
    <row r="155" spans="13:30" ht="33" customHeight="1" x14ac:dyDescent="0.3">
      <c r="M155" s="9"/>
      <c r="N155" s="9"/>
      <c r="O155" s="12"/>
      <c r="P155" s="12"/>
      <c r="Q155" s="12"/>
      <c r="R155" s="12"/>
      <c r="S155" s="12"/>
      <c r="U155" s="33"/>
      <c r="AA155" s="9"/>
      <c r="AB155" s="18"/>
      <c r="AC155" s="11"/>
      <c r="AD155" s="11"/>
    </row>
    <row r="156" spans="13:30" ht="33" customHeight="1" x14ac:dyDescent="0.3">
      <c r="M156" s="9"/>
      <c r="N156" s="9"/>
      <c r="O156" s="12"/>
      <c r="P156" s="12"/>
      <c r="Q156" s="12"/>
      <c r="R156" s="12"/>
      <c r="S156" s="12"/>
      <c r="U156" s="33"/>
      <c r="AA156" s="9"/>
      <c r="AB156" s="18"/>
      <c r="AC156" s="11"/>
      <c r="AD156" s="11"/>
    </row>
    <row r="157" spans="13:30" ht="33" customHeight="1" x14ac:dyDescent="0.3">
      <c r="M157" s="9"/>
      <c r="N157" s="9"/>
      <c r="O157" s="12"/>
      <c r="P157" s="12"/>
      <c r="Q157" s="12"/>
      <c r="R157" s="12"/>
      <c r="S157" s="12"/>
      <c r="U157" s="33"/>
      <c r="AA157" s="9"/>
      <c r="AB157" s="18"/>
      <c r="AC157" s="11"/>
      <c r="AD157" s="11"/>
    </row>
    <row r="158" spans="13:30" ht="33" customHeight="1" x14ac:dyDescent="0.3">
      <c r="M158" s="9"/>
      <c r="N158" s="9"/>
      <c r="O158" s="12"/>
      <c r="P158" s="12"/>
      <c r="Q158" s="12"/>
      <c r="R158" s="12"/>
      <c r="S158" s="12"/>
      <c r="U158" s="33"/>
      <c r="AA158" s="9"/>
      <c r="AB158" s="18"/>
      <c r="AC158" s="11"/>
      <c r="AD158" s="11"/>
    </row>
  </sheetData>
  <sheetProtection formatCells="0" formatColumns="0" formatRows="0" insertColumns="0" insertRows="0" insertHyperlinks="0" deleteColumns="0" deleteRows="0" sort="0" autoFilter="0" pivotTables="0"/>
  <autoFilter ref="A3:BE58"/>
  <mergeCells count="44">
    <mergeCell ref="P1:P3"/>
    <mergeCell ref="A1:A3"/>
    <mergeCell ref="B1:E1"/>
    <mergeCell ref="F1:F3"/>
    <mergeCell ref="G1:G3"/>
    <mergeCell ref="H1:H3"/>
    <mergeCell ref="I1:J1"/>
    <mergeCell ref="K1:K3"/>
    <mergeCell ref="L1:L3"/>
    <mergeCell ref="M1:M3"/>
    <mergeCell ref="N1:N3"/>
    <mergeCell ref="O1:O3"/>
    <mergeCell ref="Q1:Q3"/>
    <mergeCell ref="R1:R3"/>
    <mergeCell ref="S1:S3"/>
    <mergeCell ref="T1:T3"/>
    <mergeCell ref="V1:V3"/>
    <mergeCell ref="AU2:BB2"/>
    <mergeCell ref="BC2:BD2"/>
    <mergeCell ref="W1:W3"/>
    <mergeCell ref="X1:X3"/>
    <mergeCell ref="Y1:Y3"/>
    <mergeCell ref="Z1:AB1"/>
    <mergeCell ref="AC1:AC3"/>
    <mergeCell ref="AD1:AD3"/>
    <mergeCell ref="Z2:Z3"/>
    <mergeCell ref="AA2:AA3"/>
    <mergeCell ref="AB2:AB3"/>
    <mergeCell ref="BE1:BE3"/>
    <mergeCell ref="B2:B3"/>
    <mergeCell ref="C2:C3"/>
    <mergeCell ref="D2:D3"/>
    <mergeCell ref="E2:E3"/>
    <mergeCell ref="I2:I3"/>
    <mergeCell ref="J2:J3"/>
    <mergeCell ref="U2:U3"/>
    <mergeCell ref="AE1:AE3"/>
    <mergeCell ref="AF1:AF3"/>
    <mergeCell ref="AG1:AG3"/>
    <mergeCell ref="AH1:AH3"/>
    <mergeCell ref="AI1:AI3"/>
    <mergeCell ref="AJ1:BD1"/>
    <mergeCell ref="AJ2:AL2"/>
    <mergeCell ref="AM2:AR2"/>
  </mergeCells>
  <phoneticPr fontId="7" type="noConversion"/>
  <conditionalFormatting sqref="J1:J3 J33:J41">
    <cfRule type="duplicateValues" dxfId="7" priority="24"/>
  </conditionalFormatting>
  <conditionalFormatting sqref="J4:J32">
    <cfRule type="duplicateValues" dxfId="6" priority="1"/>
  </conditionalFormatting>
  <conditionalFormatting sqref="R42:S44 R45:R46">
    <cfRule type="cellIs" dxfId="5" priority="6" operator="equal">
      <formula>"60점"</formula>
    </cfRule>
  </conditionalFormatting>
  <conditionalFormatting sqref="S45:S58">
    <cfRule type="cellIs" dxfId="4" priority="3" operator="equal">
      <formula>"60점"</formula>
    </cfRule>
  </conditionalFormatting>
  <conditionalFormatting sqref="V55:W55">
    <cfRule type="containsText" dxfId="3" priority="9" operator="containsText" text="Y">
      <formula>NOT(ISERROR(SEARCH("Y",V55)))</formula>
    </cfRule>
    <cfRule type="containsText" dxfId="2" priority="10" operator="containsText" text="유">
      <formula>NOT(ISERROR(SEARCH("유",V55)))</formula>
    </cfRule>
  </conditionalFormatting>
  <conditionalFormatting sqref="V57:W57">
    <cfRule type="containsText" dxfId="1" priority="7" operator="containsText" text="Y">
      <formula>NOT(ISERROR(SEARCH("Y",V57)))</formula>
    </cfRule>
    <cfRule type="containsText" dxfId="0" priority="8" operator="containsText" text="유">
      <formula>NOT(ISERROR(SEARCH("유",V57)))</formula>
    </cfRule>
  </conditionalFormatting>
  <pageMargins left="0.69999998807907104" right="0.69999998807907104" top="0.75" bottom="0.75" header="0.30000001192092896" footer="0.30000001192092896"/>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207"/>
  <sheetViews>
    <sheetView zoomScale="70" zoomScaleNormal="70" zoomScaleSheetLayoutView="75" workbookViewId="0"/>
  </sheetViews>
  <sheetFormatPr defaultColWidth="9" defaultRowHeight="16.5" x14ac:dyDescent="0.3"/>
  <cols>
    <col min="1" max="1" width="12.125" style="3" bestFit="1" customWidth="1"/>
    <col min="2" max="2" width="9" style="3"/>
    <col min="3" max="3" width="11" style="3" bestFit="1" customWidth="1"/>
    <col min="4" max="4" width="63.125" style="3" bestFit="1" customWidth="1"/>
    <col min="5" max="5" width="26.875" style="3" bestFit="1" customWidth="1"/>
    <col min="6" max="6" width="9" style="3"/>
    <col min="7" max="7" width="44.25" style="3" bestFit="1" customWidth="1"/>
    <col min="8" max="8" width="40.5" style="3" bestFit="1" customWidth="1"/>
    <col min="9" max="9" width="11.5" style="3" bestFit="1" customWidth="1"/>
    <col min="10" max="10" width="25.375" style="3" customWidth="1"/>
    <col min="11" max="11" width="95" style="3" bestFit="1" customWidth="1"/>
    <col min="12" max="12" width="9" style="3"/>
    <col min="13" max="14" width="18.625" style="3" bestFit="1" customWidth="1"/>
    <col min="15" max="15" width="13" style="3" bestFit="1" customWidth="1"/>
    <col min="16" max="17" width="11.125" style="3" bestFit="1" customWidth="1"/>
    <col min="18" max="18" width="25" style="3" bestFit="1" customWidth="1"/>
    <col min="19" max="16384" width="9" style="3"/>
  </cols>
  <sheetData>
    <row r="1" spans="1:18" x14ac:dyDescent="0.3">
      <c r="A1" s="2" t="s">
        <v>409</v>
      </c>
      <c r="B1" s="2" t="s">
        <v>431</v>
      </c>
      <c r="C1" s="2" t="s">
        <v>432</v>
      </c>
      <c r="D1" s="2" t="s">
        <v>170</v>
      </c>
      <c r="E1" s="2" t="s">
        <v>415</v>
      </c>
      <c r="F1" s="2" t="s">
        <v>411</v>
      </c>
      <c r="G1" s="2" t="s">
        <v>283</v>
      </c>
      <c r="H1" s="2" t="s">
        <v>417</v>
      </c>
      <c r="I1" s="2" t="s">
        <v>413</v>
      </c>
      <c r="J1" s="2" t="s">
        <v>428</v>
      </c>
      <c r="K1" s="2" t="s">
        <v>180</v>
      </c>
      <c r="L1" s="2" t="s">
        <v>436</v>
      </c>
      <c r="M1" s="2" t="s">
        <v>284</v>
      </c>
      <c r="N1" s="2" t="s">
        <v>287</v>
      </c>
      <c r="O1" s="2" t="s">
        <v>430</v>
      </c>
      <c r="P1" s="2" t="s">
        <v>185</v>
      </c>
      <c r="Q1" s="2" t="s">
        <v>423</v>
      </c>
      <c r="R1" s="2" t="s">
        <v>408</v>
      </c>
    </row>
    <row r="2" spans="1:18" s="87" customFormat="1" x14ac:dyDescent="0.3">
      <c r="A2" s="86" t="s">
        <v>2073</v>
      </c>
      <c r="B2" s="86" t="s">
        <v>181</v>
      </c>
      <c r="C2" s="86" t="s">
        <v>196</v>
      </c>
      <c r="D2" s="86" t="s">
        <v>2074</v>
      </c>
      <c r="E2" s="86" t="s">
        <v>1995</v>
      </c>
      <c r="F2" s="86" t="s">
        <v>429</v>
      </c>
      <c r="G2" s="86" t="s">
        <v>1430</v>
      </c>
      <c r="H2" s="86" t="s">
        <v>332</v>
      </c>
      <c r="I2" s="86" t="s">
        <v>426</v>
      </c>
      <c r="J2" s="86" t="s">
        <v>427</v>
      </c>
      <c r="K2" s="86" t="s">
        <v>2075</v>
      </c>
      <c r="L2" s="86" t="s">
        <v>209</v>
      </c>
      <c r="M2" s="86" t="s">
        <v>438</v>
      </c>
      <c r="N2" s="86" t="s">
        <v>191</v>
      </c>
      <c r="O2" s="86" t="s">
        <v>192</v>
      </c>
      <c r="P2" s="86" t="s">
        <v>2076</v>
      </c>
      <c r="Q2" s="86" t="s">
        <v>2077</v>
      </c>
      <c r="R2" s="86" t="s">
        <v>2078</v>
      </c>
    </row>
    <row r="3" spans="1:18" s="87" customFormat="1" x14ac:dyDescent="0.3">
      <c r="A3" s="86" t="s">
        <v>2073</v>
      </c>
      <c r="B3" s="86" t="s">
        <v>181</v>
      </c>
      <c r="C3" s="86" t="s">
        <v>196</v>
      </c>
      <c r="D3" s="86" t="s">
        <v>1990</v>
      </c>
      <c r="E3" s="86" t="s">
        <v>1995</v>
      </c>
      <c r="F3" s="86" t="s">
        <v>429</v>
      </c>
      <c r="G3" s="86" t="s">
        <v>1486</v>
      </c>
      <c r="H3" s="86" t="s">
        <v>334</v>
      </c>
      <c r="I3" s="86" t="s">
        <v>426</v>
      </c>
      <c r="J3" s="86" t="s">
        <v>433</v>
      </c>
      <c r="K3" s="86" t="s">
        <v>2079</v>
      </c>
      <c r="L3" s="86" t="s">
        <v>209</v>
      </c>
      <c r="M3" s="86" t="s">
        <v>438</v>
      </c>
      <c r="N3" s="86" t="s">
        <v>191</v>
      </c>
      <c r="O3" s="86" t="s">
        <v>192</v>
      </c>
      <c r="P3" s="86" t="s">
        <v>2076</v>
      </c>
      <c r="Q3" s="86" t="s">
        <v>2077</v>
      </c>
      <c r="R3" s="86" t="s">
        <v>2080</v>
      </c>
    </row>
    <row r="4" spans="1:18" s="87" customFormat="1" x14ac:dyDescent="0.3">
      <c r="A4" s="86" t="s">
        <v>2073</v>
      </c>
      <c r="B4" s="86" t="s">
        <v>181</v>
      </c>
      <c r="C4" s="86" t="s">
        <v>196</v>
      </c>
      <c r="D4" s="86" t="s">
        <v>2081</v>
      </c>
      <c r="E4" s="86" t="s">
        <v>1995</v>
      </c>
      <c r="F4" s="86" t="s">
        <v>429</v>
      </c>
      <c r="G4" s="86" t="s">
        <v>1088</v>
      </c>
      <c r="H4" s="86" t="s">
        <v>240</v>
      </c>
      <c r="I4" s="86" t="s">
        <v>426</v>
      </c>
      <c r="J4" s="86" t="s">
        <v>427</v>
      </c>
      <c r="K4" s="86" t="s">
        <v>2082</v>
      </c>
      <c r="L4" s="86" t="s">
        <v>209</v>
      </c>
      <c r="M4" s="86" t="s">
        <v>438</v>
      </c>
      <c r="N4" s="86" t="s">
        <v>191</v>
      </c>
      <c r="O4" s="86" t="s">
        <v>192</v>
      </c>
      <c r="P4" s="86" t="s">
        <v>2076</v>
      </c>
      <c r="Q4" s="86" t="s">
        <v>2077</v>
      </c>
      <c r="R4" s="86" t="s">
        <v>2083</v>
      </c>
    </row>
    <row r="5" spans="1:18" s="87" customFormat="1" x14ac:dyDescent="0.3">
      <c r="A5" s="86" t="s">
        <v>2073</v>
      </c>
      <c r="B5" s="86" t="s">
        <v>181</v>
      </c>
      <c r="C5" s="86" t="s">
        <v>196</v>
      </c>
      <c r="D5" s="86" t="s">
        <v>2084</v>
      </c>
      <c r="E5" s="86" t="s">
        <v>1995</v>
      </c>
      <c r="F5" s="86" t="s">
        <v>429</v>
      </c>
      <c r="G5" s="86" t="s">
        <v>1430</v>
      </c>
      <c r="H5" s="86" t="s">
        <v>332</v>
      </c>
      <c r="I5" s="86" t="s">
        <v>426</v>
      </c>
      <c r="J5" s="86" t="s">
        <v>427</v>
      </c>
      <c r="K5" s="86" t="s">
        <v>2075</v>
      </c>
      <c r="L5" s="86" t="s">
        <v>209</v>
      </c>
      <c r="M5" s="86" t="s">
        <v>438</v>
      </c>
      <c r="N5" s="86" t="s">
        <v>206</v>
      </c>
      <c r="O5" s="86" t="s">
        <v>192</v>
      </c>
      <c r="P5" s="86" t="s">
        <v>2076</v>
      </c>
      <c r="Q5" s="86" t="s">
        <v>2077</v>
      </c>
      <c r="R5" s="86" t="s">
        <v>2085</v>
      </c>
    </row>
    <row r="6" spans="1:18" s="87" customFormat="1" x14ac:dyDescent="0.3">
      <c r="A6" s="86" t="s">
        <v>2073</v>
      </c>
      <c r="B6" s="86" t="s">
        <v>181</v>
      </c>
      <c r="C6" s="86" t="s">
        <v>196</v>
      </c>
      <c r="D6" s="86" t="s">
        <v>2086</v>
      </c>
      <c r="E6" s="86" t="s">
        <v>1995</v>
      </c>
      <c r="F6" s="86" t="s">
        <v>429</v>
      </c>
      <c r="G6" s="86" t="s">
        <v>1059</v>
      </c>
      <c r="H6" s="86" t="s">
        <v>253</v>
      </c>
      <c r="I6" s="86" t="s">
        <v>426</v>
      </c>
      <c r="J6" s="86" t="s">
        <v>427</v>
      </c>
      <c r="K6" s="86" t="s">
        <v>2075</v>
      </c>
      <c r="L6" s="86" t="s">
        <v>209</v>
      </c>
      <c r="M6" s="86" t="s">
        <v>438</v>
      </c>
      <c r="N6" s="86" t="s">
        <v>206</v>
      </c>
      <c r="O6" s="86" t="s">
        <v>192</v>
      </c>
      <c r="P6" s="86" t="s">
        <v>2076</v>
      </c>
      <c r="Q6" s="86" t="s">
        <v>2077</v>
      </c>
      <c r="R6" s="86" t="s">
        <v>2087</v>
      </c>
    </row>
    <row r="7" spans="1:18" s="87" customFormat="1" x14ac:dyDescent="0.3">
      <c r="A7" s="86" t="s">
        <v>2073</v>
      </c>
      <c r="B7" s="86" t="s">
        <v>181</v>
      </c>
      <c r="C7" s="86" t="s">
        <v>196</v>
      </c>
      <c r="D7" s="86" t="s">
        <v>2088</v>
      </c>
      <c r="E7" s="86" t="s">
        <v>1995</v>
      </c>
      <c r="F7" s="86" t="s">
        <v>429</v>
      </c>
      <c r="G7" s="86" t="s">
        <v>1939</v>
      </c>
      <c r="H7" s="86" t="s">
        <v>2089</v>
      </c>
      <c r="I7" s="86" t="s">
        <v>426</v>
      </c>
      <c r="J7" s="86" t="s">
        <v>433</v>
      </c>
      <c r="K7" s="86" t="s">
        <v>2090</v>
      </c>
      <c r="L7" s="86" t="s">
        <v>209</v>
      </c>
      <c r="M7" s="86" t="s">
        <v>438</v>
      </c>
      <c r="N7" s="86" t="s">
        <v>191</v>
      </c>
      <c r="O7" s="86" t="s">
        <v>192</v>
      </c>
      <c r="P7" s="86" t="s">
        <v>2076</v>
      </c>
      <c r="Q7" s="86" t="s">
        <v>2077</v>
      </c>
      <c r="R7" s="86" t="s">
        <v>2091</v>
      </c>
    </row>
    <row r="8" spans="1:18" s="87" customFormat="1" x14ac:dyDescent="0.3">
      <c r="A8" s="86" t="s">
        <v>2073</v>
      </c>
      <c r="B8" s="86" t="s">
        <v>181</v>
      </c>
      <c r="C8" s="86" t="s">
        <v>196</v>
      </c>
      <c r="D8" s="86" t="s">
        <v>2092</v>
      </c>
      <c r="E8" s="86" t="s">
        <v>1995</v>
      </c>
      <c r="F8" s="86" t="s">
        <v>429</v>
      </c>
      <c r="G8" s="86" t="s">
        <v>1940</v>
      </c>
      <c r="H8" s="86" t="s">
        <v>2093</v>
      </c>
      <c r="I8" s="86" t="s">
        <v>425</v>
      </c>
      <c r="J8" s="86" t="s">
        <v>434</v>
      </c>
      <c r="K8" s="86" t="s">
        <v>2094</v>
      </c>
      <c r="L8" s="86" t="s">
        <v>209</v>
      </c>
      <c r="M8" s="86" t="s">
        <v>438</v>
      </c>
      <c r="N8" s="86" t="s">
        <v>191</v>
      </c>
      <c r="O8" s="86" t="s">
        <v>192</v>
      </c>
      <c r="P8" s="86" t="s">
        <v>2076</v>
      </c>
      <c r="Q8" s="86" t="s">
        <v>2077</v>
      </c>
      <c r="R8" s="86" t="s">
        <v>2095</v>
      </c>
    </row>
    <row r="9" spans="1:18" s="87" customFormat="1" x14ac:dyDescent="0.3">
      <c r="A9" s="86" t="s">
        <v>2073</v>
      </c>
      <c r="B9" s="86" t="s">
        <v>181</v>
      </c>
      <c r="C9" s="86" t="s">
        <v>196</v>
      </c>
      <c r="D9" s="86" t="s">
        <v>2096</v>
      </c>
      <c r="E9" s="86" t="s">
        <v>1995</v>
      </c>
      <c r="F9" s="86" t="s">
        <v>429</v>
      </c>
      <c r="G9" s="86" t="s">
        <v>1941</v>
      </c>
      <c r="H9" s="86" t="s">
        <v>260</v>
      </c>
      <c r="I9" s="86" t="s">
        <v>425</v>
      </c>
      <c r="J9" s="86" t="s">
        <v>434</v>
      </c>
      <c r="K9" s="86" t="s">
        <v>2097</v>
      </c>
      <c r="L9" s="86" t="s">
        <v>209</v>
      </c>
      <c r="M9" s="86" t="s">
        <v>438</v>
      </c>
      <c r="N9" s="86" t="s">
        <v>191</v>
      </c>
      <c r="O9" s="86" t="s">
        <v>192</v>
      </c>
      <c r="P9" s="86" t="s">
        <v>2076</v>
      </c>
      <c r="Q9" s="86" t="s">
        <v>2077</v>
      </c>
      <c r="R9" s="86" t="s">
        <v>2098</v>
      </c>
    </row>
    <row r="10" spans="1:18" s="87" customFormat="1" x14ac:dyDescent="0.3">
      <c r="A10" s="86" t="s">
        <v>2073</v>
      </c>
      <c r="B10" s="86" t="s">
        <v>181</v>
      </c>
      <c r="C10" s="86" t="s">
        <v>196</v>
      </c>
      <c r="D10" s="86" t="s">
        <v>1987</v>
      </c>
      <c r="E10" s="86" t="s">
        <v>1995</v>
      </c>
      <c r="F10" s="86" t="s">
        <v>429</v>
      </c>
      <c r="G10" s="86" t="s">
        <v>1942</v>
      </c>
      <c r="H10" s="86" t="s">
        <v>2099</v>
      </c>
      <c r="I10" s="86" t="s">
        <v>425</v>
      </c>
      <c r="J10" s="86" t="s">
        <v>434</v>
      </c>
      <c r="K10" s="86" t="s">
        <v>2100</v>
      </c>
      <c r="L10" s="86" t="s">
        <v>209</v>
      </c>
      <c r="M10" s="86" t="s">
        <v>438</v>
      </c>
      <c r="N10" s="86" t="s">
        <v>191</v>
      </c>
      <c r="O10" s="86" t="s">
        <v>192</v>
      </c>
      <c r="P10" s="86" t="s">
        <v>2076</v>
      </c>
      <c r="Q10" s="86" t="s">
        <v>2077</v>
      </c>
      <c r="R10" s="86" t="s">
        <v>2101</v>
      </c>
    </row>
    <row r="11" spans="1:18" s="87" customFormat="1" x14ac:dyDescent="0.3">
      <c r="A11" s="86" t="s">
        <v>2073</v>
      </c>
      <c r="B11" s="86" t="s">
        <v>181</v>
      </c>
      <c r="C11" s="86" t="s">
        <v>196</v>
      </c>
      <c r="D11" s="86" t="s">
        <v>1988</v>
      </c>
      <c r="E11" s="86" t="s">
        <v>1995</v>
      </c>
      <c r="F11" s="86" t="s">
        <v>429</v>
      </c>
      <c r="G11" s="86" t="s">
        <v>1106</v>
      </c>
      <c r="H11" s="86" t="s">
        <v>322</v>
      </c>
      <c r="I11" s="86" t="s">
        <v>425</v>
      </c>
      <c r="J11" s="86" t="s">
        <v>434</v>
      </c>
      <c r="K11" s="86" t="s">
        <v>2102</v>
      </c>
      <c r="L11" s="86" t="s">
        <v>209</v>
      </c>
      <c r="M11" s="86" t="s">
        <v>438</v>
      </c>
      <c r="N11" s="86" t="s">
        <v>191</v>
      </c>
      <c r="O11" s="86" t="s">
        <v>192</v>
      </c>
      <c r="P11" s="86" t="s">
        <v>2076</v>
      </c>
      <c r="Q11" s="86" t="s">
        <v>2077</v>
      </c>
      <c r="R11" s="86" t="s">
        <v>2103</v>
      </c>
    </row>
    <row r="12" spans="1:18" customFormat="1" x14ac:dyDescent="0.3">
      <c r="A12" s="54" t="s">
        <v>1620</v>
      </c>
      <c r="B12" s="54" t="s">
        <v>181</v>
      </c>
      <c r="C12" s="54" t="s">
        <v>196</v>
      </c>
      <c r="D12" s="54" t="s">
        <v>1994</v>
      </c>
      <c r="E12" s="54" t="s">
        <v>1995</v>
      </c>
      <c r="F12" s="54" t="s">
        <v>429</v>
      </c>
      <c r="G12" s="54" t="s">
        <v>1165</v>
      </c>
      <c r="H12" s="54" t="s">
        <v>334</v>
      </c>
      <c r="I12" s="54" t="s">
        <v>426</v>
      </c>
      <c r="J12" s="54" t="s">
        <v>427</v>
      </c>
      <c r="K12" s="54" t="s">
        <v>1996</v>
      </c>
      <c r="L12" s="54" t="s">
        <v>209</v>
      </c>
      <c r="M12" s="54" t="s">
        <v>197</v>
      </c>
      <c r="N12" s="54" t="s">
        <v>197</v>
      </c>
      <c r="O12" s="54" t="s">
        <v>192</v>
      </c>
      <c r="P12" s="54" t="s">
        <v>1997</v>
      </c>
      <c r="Q12" s="54" t="s">
        <v>1675</v>
      </c>
      <c r="R12" s="54" t="s">
        <v>1621</v>
      </c>
    </row>
    <row r="13" spans="1:18" customFormat="1" x14ac:dyDescent="0.3">
      <c r="A13" s="54" t="s">
        <v>1620</v>
      </c>
      <c r="B13" s="54" t="s">
        <v>181</v>
      </c>
      <c r="C13" s="54" t="s">
        <v>196</v>
      </c>
      <c r="D13" s="54" t="s">
        <v>1998</v>
      </c>
      <c r="E13" s="54" t="s">
        <v>1995</v>
      </c>
      <c r="F13" s="54" t="s">
        <v>429</v>
      </c>
      <c r="G13" s="54" t="s">
        <v>1165</v>
      </c>
      <c r="H13" s="54" t="s">
        <v>334</v>
      </c>
      <c r="I13" s="54" t="s">
        <v>426</v>
      </c>
      <c r="J13" s="54" t="s">
        <v>427</v>
      </c>
      <c r="K13" s="54" t="s">
        <v>1999</v>
      </c>
      <c r="L13" s="54" t="s">
        <v>209</v>
      </c>
      <c r="M13" s="54" t="s">
        <v>197</v>
      </c>
      <c r="N13" s="54" t="s">
        <v>197</v>
      </c>
      <c r="O13" s="54" t="s">
        <v>192</v>
      </c>
      <c r="P13" s="54" t="s">
        <v>1997</v>
      </c>
      <c r="Q13" s="54" t="s">
        <v>1675</v>
      </c>
      <c r="R13" s="54" t="s">
        <v>1622</v>
      </c>
    </row>
    <row r="14" spans="1:18" customFormat="1" x14ac:dyDescent="0.3">
      <c r="A14" s="54" t="s">
        <v>1620</v>
      </c>
      <c r="B14" s="54" t="s">
        <v>181</v>
      </c>
      <c r="C14" s="54" t="s">
        <v>196</v>
      </c>
      <c r="D14" s="54" t="s">
        <v>2000</v>
      </c>
      <c r="E14" s="54" t="s">
        <v>1995</v>
      </c>
      <c r="F14" s="54" t="s">
        <v>429</v>
      </c>
      <c r="G14" s="54" t="s">
        <v>1676</v>
      </c>
      <c r="H14" s="54" t="s">
        <v>1687</v>
      </c>
      <c r="I14" s="54" t="s">
        <v>426</v>
      </c>
      <c r="J14" s="54" t="s">
        <v>1073</v>
      </c>
      <c r="K14" s="54" t="s">
        <v>2001</v>
      </c>
      <c r="L14" s="54" t="s">
        <v>209</v>
      </c>
      <c r="M14" s="54" t="s">
        <v>197</v>
      </c>
      <c r="N14" s="54" t="s">
        <v>197</v>
      </c>
      <c r="O14" s="54" t="s">
        <v>192</v>
      </c>
      <c r="P14" s="54" t="s">
        <v>1997</v>
      </c>
      <c r="Q14" s="54" t="s">
        <v>1675</v>
      </c>
      <c r="R14" s="54" t="s">
        <v>1623</v>
      </c>
    </row>
    <row r="15" spans="1:18" customFormat="1" x14ac:dyDescent="0.3">
      <c r="A15" s="54" t="s">
        <v>1620</v>
      </c>
      <c r="B15" s="54" t="s">
        <v>181</v>
      </c>
      <c r="C15" s="54" t="s">
        <v>196</v>
      </c>
      <c r="D15" s="54" t="s">
        <v>2002</v>
      </c>
      <c r="E15" s="54" t="s">
        <v>1995</v>
      </c>
      <c r="F15" s="54" t="s">
        <v>429</v>
      </c>
      <c r="G15" s="54" t="s">
        <v>1677</v>
      </c>
      <c r="H15" s="54" t="s">
        <v>1688</v>
      </c>
      <c r="I15" s="54" t="s">
        <v>426</v>
      </c>
      <c r="J15" s="54" t="s">
        <v>2003</v>
      </c>
      <c r="K15" s="54" t="s">
        <v>2004</v>
      </c>
      <c r="L15" s="54" t="s">
        <v>209</v>
      </c>
      <c r="M15" s="54" t="s">
        <v>197</v>
      </c>
      <c r="N15" s="54" t="s">
        <v>197</v>
      </c>
      <c r="O15" s="54" t="s">
        <v>192</v>
      </c>
      <c r="P15" s="54" t="s">
        <v>1997</v>
      </c>
      <c r="Q15" s="54" t="s">
        <v>1675</v>
      </c>
      <c r="R15" s="54" t="s">
        <v>1624</v>
      </c>
    </row>
    <row r="16" spans="1:18" customFormat="1" x14ac:dyDescent="0.3">
      <c r="A16" s="54" t="s">
        <v>1620</v>
      </c>
      <c r="B16" s="54" t="s">
        <v>181</v>
      </c>
      <c r="C16" s="54" t="s">
        <v>196</v>
      </c>
      <c r="D16" s="54" t="s">
        <v>1665</v>
      </c>
      <c r="E16" s="54" t="s">
        <v>1995</v>
      </c>
      <c r="F16" s="54" t="s">
        <v>429</v>
      </c>
      <c r="G16" s="54" t="s">
        <v>1677</v>
      </c>
      <c r="H16" s="54" t="s">
        <v>1688</v>
      </c>
      <c r="I16" s="54" t="s">
        <v>426</v>
      </c>
      <c r="J16" s="54" t="s">
        <v>2003</v>
      </c>
      <c r="K16" s="54" t="s">
        <v>2004</v>
      </c>
      <c r="L16" s="54" t="s">
        <v>209</v>
      </c>
      <c r="M16" s="54" t="s">
        <v>197</v>
      </c>
      <c r="N16" s="54" t="s">
        <v>197</v>
      </c>
      <c r="O16" s="54" t="s">
        <v>192</v>
      </c>
      <c r="P16" s="54" t="s">
        <v>1997</v>
      </c>
      <c r="Q16" s="54" t="s">
        <v>1675</v>
      </c>
      <c r="R16" s="54" t="s">
        <v>1625</v>
      </c>
    </row>
    <row r="17" spans="1:18" customFormat="1" x14ac:dyDescent="0.3">
      <c r="A17" s="54" t="s">
        <v>1620</v>
      </c>
      <c r="B17" s="54" t="s">
        <v>181</v>
      </c>
      <c r="C17" s="54" t="s">
        <v>196</v>
      </c>
      <c r="D17" s="54" t="s">
        <v>2005</v>
      </c>
      <c r="E17" s="54" t="s">
        <v>1995</v>
      </c>
      <c r="F17" s="54" t="s">
        <v>429</v>
      </c>
      <c r="G17" s="54" t="s">
        <v>1120</v>
      </c>
      <c r="H17" s="54" t="s">
        <v>258</v>
      </c>
      <c r="I17" s="54" t="s">
        <v>426</v>
      </c>
      <c r="J17" s="54" t="s">
        <v>1073</v>
      </c>
      <c r="K17" s="54" t="s">
        <v>2006</v>
      </c>
      <c r="L17" s="54" t="s">
        <v>209</v>
      </c>
      <c r="M17" s="54" t="s">
        <v>197</v>
      </c>
      <c r="N17" s="54" t="s">
        <v>197</v>
      </c>
      <c r="O17" s="54" t="s">
        <v>192</v>
      </c>
      <c r="P17" s="54" t="s">
        <v>1997</v>
      </c>
      <c r="Q17" s="54" t="s">
        <v>1675</v>
      </c>
      <c r="R17" s="54" t="s">
        <v>1626</v>
      </c>
    </row>
    <row r="18" spans="1:18" customFormat="1" x14ac:dyDescent="0.3">
      <c r="A18" s="54" t="s">
        <v>1620</v>
      </c>
      <c r="B18" s="54" t="s">
        <v>181</v>
      </c>
      <c r="C18" s="54" t="s">
        <v>196</v>
      </c>
      <c r="D18" s="54" t="s">
        <v>1666</v>
      </c>
      <c r="E18" s="54" t="s">
        <v>1995</v>
      </c>
      <c r="F18" s="54" t="s">
        <v>429</v>
      </c>
      <c r="G18" s="54" t="s">
        <v>1677</v>
      </c>
      <c r="H18" s="54" t="s">
        <v>1688</v>
      </c>
      <c r="I18" s="54" t="s">
        <v>426</v>
      </c>
      <c r="J18" s="54" t="s">
        <v>2003</v>
      </c>
      <c r="K18" s="54" t="s">
        <v>2004</v>
      </c>
      <c r="L18" s="54" t="s">
        <v>209</v>
      </c>
      <c r="M18" s="54" t="s">
        <v>197</v>
      </c>
      <c r="N18" s="54" t="s">
        <v>197</v>
      </c>
      <c r="O18" s="54" t="s">
        <v>192</v>
      </c>
      <c r="P18" s="54" t="s">
        <v>1997</v>
      </c>
      <c r="Q18" s="54" t="s">
        <v>1675</v>
      </c>
      <c r="R18" s="54" t="s">
        <v>1627</v>
      </c>
    </row>
    <row r="19" spans="1:18" customFormat="1" x14ac:dyDescent="0.3">
      <c r="A19" s="54" t="s">
        <v>1620</v>
      </c>
      <c r="B19" s="54" t="s">
        <v>181</v>
      </c>
      <c r="C19" s="54" t="s">
        <v>196</v>
      </c>
      <c r="D19" s="54" t="s">
        <v>2007</v>
      </c>
      <c r="E19" s="54" t="s">
        <v>1995</v>
      </c>
      <c r="F19" s="54" t="s">
        <v>429</v>
      </c>
      <c r="G19" s="54" t="s">
        <v>1678</v>
      </c>
      <c r="H19" s="54" t="s">
        <v>332</v>
      </c>
      <c r="I19" s="54" t="s">
        <v>426</v>
      </c>
      <c r="J19" s="54" t="s">
        <v>427</v>
      </c>
      <c r="K19" s="54" t="s">
        <v>2008</v>
      </c>
      <c r="L19" s="54" t="s">
        <v>209</v>
      </c>
      <c r="M19" s="54" t="s">
        <v>197</v>
      </c>
      <c r="N19" s="54" t="s">
        <v>197</v>
      </c>
      <c r="O19" s="54" t="s">
        <v>192</v>
      </c>
      <c r="P19" s="54" t="s">
        <v>1997</v>
      </c>
      <c r="Q19" s="54" t="s">
        <v>1675</v>
      </c>
      <c r="R19" s="54" t="s">
        <v>2009</v>
      </c>
    </row>
    <row r="20" spans="1:18" customFormat="1" x14ac:dyDescent="0.3">
      <c r="A20" s="54" t="s">
        <v>1620</v>
      </c>
      <c r="B20" s="54" t="s">
        <v>181</v>
      </c>
      <c r="C20" s="54" t="s">
        <v>196</v>
      </c>
      <c r="D20" s="54" t="s">
        <v>2010</v>
      </c>
      <c r="E20" s="54" t="s">
        <v>1995</v>
      </c>
      <c r="F20" s="54" t="s">
        <v>429</v>
      </c>
      <c r="G20" s="54" t="s">
        <v>1677</v>
      </c>
      <c r="H20" s="54" t="s">
        <v>1688</v>
      </c>
      <c r="I20" s="54" t="s">
        <v>426</v>
      </c>
      <c r="J20" s="54" t="s">
        <v>2003</v>
      </c>
      <c r="K20" s="54" t="s">
        <v>2004</v>
      </c>
      <c r="L20" s="54" t="s">
        <v>209</v>
      </c>
      <c r="M20" s="54" t="s">
        <v>197</v>
      </c>
      <c r="N20" s="54" t="s">
        <v>197</v>
      </c>
      <c r="O20" s="54" t="s">
        <v>192</v>
      </c>
      <c r="P20" s="54" t="s">
        <v>1997</v>
      </c>
      <c r="Q20" s="54" t="s">
        <v>1675</v>
      </c>
      <c r="R20" s="54" t="s">
        <v>1628</v>
      </c>
    </row>
    <row r="21" spans="1:18" customFormat="1" x14ac:dyDescent="0.3">
      <c r="A21" s="54" t="s">
        <v>1620</v>
      </c>
      <c r="B21" s="54" t="s">
        <v>181</v>
      </c>
      <c r="C21" s="54" t="s">
        <v>196</v>
      </c>
      <c r="D21" s="54" t="s">
        <v>1667</v>
      </c>
      <c r="E21" s="54" t="s">
        <v>1995</v>
      </c>
      <c r="F21" s="54" t="s">
        <v>429</v>
      </c>
      <c r="G21" s="54" t="s">
        <v>1120</v>
      </c>
      <c r="H21" s="54" t="s">
        <v>327</v>
      </c>
      <c r="I21" s="54" t="s">
        <v>425</v>
      </c>
      <c r="J21" s="54" t="s">
        <v>427</v>
      </c>
      <c r="K21" s="54" t="s">
        <v>2011</v>
      </c>
      <c r="L21" s="54" t="s">
        <v>209</v>
      </c>
      <c r="M21" s="54" t="s">
        <v>197</v>
      </c>
      <c r="N21" s="54" t="s">
        <v>197</v>
      </c>
      <c r="O21" s="54" t="s">
        <v>192</v>
      </c>
      <c r="P21" s="54" t="s">
        <v>1997</v>
      </c>
      <c r="Q21" s="54" t="s">
        <v>1675</v>
      </c>
      <c r="R21" s="54" t="s">
        <v>1629</v>
      </c>
    </row>
    <row r="22" spans="1:18" customFormat="1" x14ac:dyDescent="0.3">
      <c r="A22" s="54" t="s">
        <v>1620</v>
      </c>
      <c r="B22" s="54" t="s">
        <v>181</v>
      </c>
      <c r="C22" s="54" t="s">
        <v>196</v>
      </c>
      <c r="D22" s="54" t="s">
        <v>2012</v>
      </c>
      <c r="E22" s="54" t="s">
        <v>1995</v>
      </c>
      <c r="F22" s="54" t="s">
        <v>429</v>
      </c>
      <c r="G22" s="54" t="s">
        <v>1120</v>
      </c>
      <c r="H22" s="54" t="s">
        <v>1158</v>
      </c>
      <c r="I22" s="54" t="s">
        <v>425</v>
      </c>
      <c r="J22" s="54" t="s">
        <v>695</v>
      </c>
      <c r="K22" s="54" t="s">
        <v>2013</v>
      </c>
      <c r="L22" s="54" t="s">
        <v>209</v>
      </c>
      <c r="M22" s="54" t="s">
        <v>197</v>
      </c>
      <c r="N22" s="54" t="s">
        <v>197</v>
      </c>
      <c r="O22" s="54" t="s">
        <v>192</v>
      </c>
      <c r="P22" s="54" t="s">
        <v>1997</v>
      </c>
      <c r="Q22" s="54" t="s">
        <v>1675</v>
      </c>
      <c r="R22" s="54" t="s">
        <v>1630</v>
      </c>
    </row>
    <row r="23" spans="1:18" customFormat="1" x14ac:dyDescent="0.3">
      <c r="A23" s="54" t="s">
        <v>1620</v>
      </c>
      <c r="B23" s="54" t="s">
        <v>181</v>
      </c>
      <c r="C23" s="54" t="s">
        <v>196</v>
      </c>
      <c r="D23" s="54" t="s">
        <v>2014</v>
      </c>
      <c r="E23" s="54" t="s">
        <v>1995</v>
      </c>
      <c r="F23" s="54" t="s">
        <v>429</v>
      </c>
      <c r="G23" s="54" t="s">
        <v>1120</v>
      </c>
      <c r="H23" s="54" t="s">
        <v>327</v>
      </c>
      <c r="I23" s="54" t="s">
        <v>426</v>
      </c>
      <c r="J23" s="54" t="s">
        <v>416</v>
      </c>
      <c r="K23" s="54" t="s">
        <v>2015</v>
      </c>
      <c r="L23" s="54" t="s">
        <v>209</v>
      </c>
      <c r="M23" s="54" t="s">
        <v>197</v>
      </c>
      <c r="N23" s="54" t="s">
        <v>197</v>
      </c>
      <c r="O23" s="54" t="s">
        <v>192</v>
      </c>
      <c r="P23" s="54" t="s">
        <v>1997</v>
      </c>
      <c r="Q23" s="54" t="s">
        <v>1675</v>
      </c>
      <c r="R23" s="54" t="s">
        <v>1631</v>
      </c>
    </row>
    <row r="24" spans="1:18" customFormat="1" x14ac:dyDescent="0.3">
      <c r="A24" s="54" t="s">
        <v>1620</v>
      </c>
      <c r="B24" s="54" t="s">
        <v>181</v>
      </c>
      <c r="C24" s="54" t="s">
        <v>196</v>
      </c>
      <c r="D24" s="54" t="s">
        <v>2016</v>
      </c>
      <c r="E24" s="54" t="s">
        <v>1995</v>
      </c>
      <c r="F24" s="54" t="s">
        <v>429</v>
      </c>
      <c r="G24" s="54" t="s">
        <v>1678</v>
      </c>
      <c r="H24" s="54" t="s">
        <v>1689</v>
      </c>
      <c r="I24" s="54" t="s">
        <v>426</v>
      </c>
      <c r="J24" s="54" t="s">
        <v>416</v>
      </c>
      <c r="K24" s="54" t="s">
        <v>2017</v>
      </c>
      <c r="L24" s="54" t="s">
        <v>209</v>
      </c>
      <c r="M24" s="54" t="s">
        <v>197</v>
      </c>
      <c r="N24" s="54" t="s">
        <v>197</v>
      </c>
      <c r="O24" s="54" t="s">
        <v>192</v>
      </c>
      <c r="P24" s="54" t="s">
        <v>1997</v>
      </c>
      <c r="Q24" s="54" t="s">
        <v>1675</v>
      </c>
      <c r="R24" s="54" t="s">
        <v>1632</v>
      </c>
    </row>
    <row r="25" spans="1:18" customFormat="1" x14ac:dyDescent="0.3">
      <c r="A25" s="54" t="s">
        <v>1620</v>
      </c>
      <c r="B25" s="54" t="s">
        <v>181</v>
      </c>
      <c r="C25" s="54" t="s">
        <v>196</v>
      </c>
      <c r="D25" s="54" t="s">
        <v>2018</v>
      </c>
      <c r="E25" s="54" t="s">
        <v>1995</v>
      </c>
      <c r="F25" s="54" t="s">
        <v>429</v>
      </c>
      <c r="G25" s="54" t="s">
        <v>1120</v>
      </c>
      <c r="H25" s="54" t="s">
        <v>327</v>
      </c>
      <c r="I25" s="54" t="s">
        <v>425</v>
      </c>
      <c r="J25" s="54" t="s">
        <v>2019</v>
      </c>
      <c r="K25" s="54" t="s">
        <v>2020</v>
      </c>
      <c r="L25" s="54" t="s">
        <v>209</v>
      </c>
      <c r="M25" s="54" t="s">
        <v>197</v>
      </c>
      <c r="N25" s="54" t="s">
        <v>197</v>
      </c>
      <c r="O25" s="54" t="s">
        <v>192</v>
      </c>
      <c r="P25" s="54" t="s">
        <v>1997</v>
      </c>
      <c r="Q25" s="54" t="s">
        <v>1675</v>
      </c>
      <c r="R25" s="54" t="s">
        <v>1633</v>
      </c>
    </row>
    <row r="26" spans="1:18" customFormat="1" x14ac:dyDescent="0.3">
      <c r="A26" s="54" t="s">
        <v>1620</v>
      </c>
      <c r="B26" s="54" t="s">
        <v>181</v>
      </c>
      <c r="C26" s="54" t="s">
        <v>196</v>
      </c>
      <c r="D26" s="54" t="s">
        <v>2021</v>
      </c>
      <c r="E26" s="54" t="s">
        <v>1995</v>
      </c>
      <c r="F26" s="54" t="s">
        <v>429</v>
      </c>
      <c r="G26" s="54" t="s">
        <v>368</v>
      </c>
      <c r="H26" s="54" t="s">
        <v>241</v>
      </c>
      <c r="I26" s="54" t="s">
        <v>426</v>
      </c>
      <c r="J26" s="54" t="s">
        <v>416</v>
      </c>
      <c r="K26" s="54" t="s">
        <v>2022</v>
      </c>
      <c r="L26" s="54" t="s">
        <v>209</v>
      </c>
      <c r="M26" s="54" t="s">
        <v>197</v>
      </c>
      <c r="N26" s="54" t="s">
        <v>197</v>
      </c>
      <c r="O26" s="54" t="s">
        <v>192</v>
      </c>
      <c r="P26" s="54" t="s">
        <v>1997</v>
      </c>
      <c r="Q26" s="54" t="s">
        <v>1675</v>
      </c>
      <c r="R26" s="54" t="s">
        <v>1634</v>
      </c>
    </row>
    <row r="27" spans="1:18" customFormat="1" x14ac:dyDescent="0.3">
      <c r="A27" s="54" t="s">
        <v>1620</v>
      </c>
      <c r="B27" s="54" t="s">
        <v>181</v>
      </c>
      <c r="C27" s="54" t="s">
        <v>196</v>
      </c>
      <c r="D27" s="54" t="s">
        <v>2023</v>
      </c>
      <c r="E27" s="54" t="s">
        <v>1995</v>
      </c>
      <c r="F27" s="54" t="s">
        <v>429</v>
      </c>
      <c r="G27" s="54" t="s">
        <v>1137</v>
      </c>
      <c r="H27" s="54" t="s">
        <v>245</v>
      </c>
      <c r="I27" s="54" t="s">
        <v>425</v>
      </c>
      <c r="J27" s="54" t="s">
        <v>1166</v>
      </c>
      <c r="K27" s="54" t="s">
        <v>2024</v>
      </c>
      <c r="L27" s="54" t="s">
        <v>209</v>
      </c>
      <c r="M27" s="54" t="s">
        <v>197</v>
      </c>
      <c r="N27" s="54" t="s">
        <v>197</v>
      </c>
      <c r="O27" s="54" t="s">
        <v>192</v>
      </c>
      <c r="P27" s="54" t="s">
        <v>1997</v>
      </c>
      <c r="Q27" s="54" t="s">
        <v>1675</v>
      </c>
      <c r="R27" s="54" t="s">
        <v>1635</v>
      </c>
    </row>
    <row r="28" spans="1:18" customFormat="1" x14ac:dyDescent="0.3">
      <c r="A28" s="54" t="s">
        <v>1620</v>
      </c>
      <c r="B28" s="54" t="s">
        <v>181</v>
      </c>
      <c r="C28" s="54" t="s">
        <v>196</v>
      </c>
      <c r="D28" s="54" t="s">
        <v>2025</v>
      </c>
      <c r="E28" s="54" t="s">
        <v>1995</v>
      </c>
      <c r="F28" s="54" t="s">
        <v>429</v>
      </c>
      <c r="G28" s="54" t="s">
        <v>1679</v>
      </c>
      <c r="H28" s="54" t="s">
        <v>243</v>
      </c>
      <c r="I28" s="54" t="s">
        <v>425</v>
      </c>
      <c r="J28" s="54" t="s">
        <v>416</v>
      </c>
      <c r="K28" s="54" t="s">
        <v>2026</v>
      </c>
      <c r="L28" s="54" t="s">
        <v>209</v>
      </c>
      <c r="M28" s="54" t="s">
        <v>197</v>
      </c>
      <c r="N28" s="54" t="s">
        <v>197</v>
      </c>
      <c r="O28" s="54" t="s">
        <v>192</v>
      </c>
      <c r="P28" s="54" t="s">
        <v>1997</v>
      </c>
      <c r="Q28" s="54" t="s">
        <v>1675</v>
      </c>
      <c r="R28" s="54" t="s">
        <v>1636</v>
      </c>
    </row>
    <row r="29" spans="1:18" customFormat="1" x14ac:dyDescent="0.3">
      <c r="A29" s="54" t="s">
        <v>1620</v>
      </c>
      <c r="B29" s="54" t="s">
        <v>181</v>
      </c>
      <c r="C29" s="54" t="s">
        <v>196</v>
      </c>
      <c r="D29" s="54" t="s">
        <v>2027</v>
      </c>
      <c r="E29" s="54" t="s">
        <v>1995</v>
      </c>
      <c r="F29" s="54" t="s">
        <v>429</v>
      </c>
      <c r="G29" s="54" t="s">
        <v>333</v>
      </c>
      <c r="H29" s="54" t="s">
        <v>1690</v>
      </c>
      <c r="I29" s="54" t="s">
        <v>426</v>
      </c>
      <c r="J29" s="54" t="s">
        <v>427</v>
      </c>
      <c r="K29" s="54" t="s">
        <v>2028</v>
      </c>
      <c r="L29" s="54" t="s">
        <v>209</v>
      </c>
      <c r="M29" s="54" t="s">
        <v>197</v>
      </c>
      <c r="N29" s="54" t="s">
        <v>197</v>
      </c>
      <c r="O29" s="54" t="s">
        <v>192</v>
      </c>
      <c r="P29" s="54" t="s">
        <v>1997</v>
      </c>
      <c r="Q29" s="54" t="s">
        <v>1675</v>
      </c>
      <c r="R29" s="54" t="s">
        <v>1637</v>
      </c>
    </row>
    <row r="30" spans="1:18" customFormat="1" x14ac:dyDescent="0.3">
      <c r="A30" s="54" t="s">
        <v>1620</v>
      </c>
      <c r="B30" s="54" t="s">
        <v>181</v>
      </c>
      <c r="C30" s="54" t="s">
        <v>196</v>
      </c>
      <c r="D30" s="54" t="s">
        <v>1668</v>
      </c>
      <c r="E30" s="54" t="s">
        <v>1995</v>
      </c>
      <c r="F30" s="54" t="s">
        <v>429</v>
      </c>
      <c r="G30" s="54" t="s">
        <v>1680</v>
      </c>
      <c r="H30" s="54" t="s">
        <v>234</v>
      </c>
      <c r="I30" s="54" t="s">
        <v>425</v>
      </c>
      <c r="J30" s="54" t="s">
        <v>421</v>
      </c>
      <c r="K30" s="54" t="s">
        <v>2029</v>
      </c>
      <c r="L30" s="54" t="s">
        <v>209</v>
      </c>
      <c r="M30" s="54" t="s">
        <v>197</v>
      </c>
      <c r="N30" s="54" t="s">
        <v>197</v>
      </c>
      <c r="O30" s="54" t="s">
        <v>192</v>
      </c>
      <c r="P30" s="54" t="s">
        <v>1997</v>
      </c>
      <c r="Q30" s="54" t="s">
        <v>1675</v>
      </c>
      <c r="R30" s="54" t="s">
        <v>1638</v>
      </c>
    </row>
    <row r="31" spans="1:18" customFormat="1" x14ac:dyDescent="0.3">
      <c r="A31" s="54" t="s">
        <v>1620</v>
      </c>
      <c r="B31" s="54" t="s">
        <v>181</v>
      </c>
      <c r="C31" s="54" t="s">
        <v>196</v>
      </c>
      <c r="D31" s="54" t="s">
        <v>1669</v>
      </c>
      <c r="E31" s="54" t="s">
        <v>1995</v>
      </c>
      <c r="F31" s="54" t="s">
        <v>429</v>
      </c>
      <c r="G31" s="54" t="s">
        <v>1120</v>
      </c>
      <c r="H31" s="54" t="s">
        <v>258</v>
      </c>
      <c r="I31" s="54" t="s">
        <v>426</v>
      </c>
      <c r="J31" s="54" t="s">
        <v>2019</v>
      </c>
      <c r="K31" s="54" t="s">
        <v>2030</v>
      </c>
      <c r="L31" s="54" t="s">
        <v>209</v>
      </c>
      <c r="M31" s="54" t="s">
        <v>197</v>
      </c>
      <c r="N31" s="54" t="s">
        <v>197</v>
      </c>
      <c r="O31" s="54" t="s">
        <v>192</v>
      </c>
      <c r="P31" s="54" t="s">
        <v>1997</v>
      </c>
      <c r="Q31" s="54" t="s">
        <v>1675</v>
      </c>
      <c r="R31" s="54" t="s">
        <v>1639</v>
      </c>
    </row>
    <row r="32" spans="1:18" customFormat="1" x14ac:dyDescent="0.3">
      <c r="A32" s="54" t="s">
        <v>1620</v>
      </c>
      <c r="B32" s="54" t="s">
        <v>181</v>
      </c>
      <c r="C32" s="54" t="s">
        <v>196</v>
      </c>
      <c r="D32" s="54" t="s">
        <v>2031</v>
      </c>
      <c r="E32" s="54" t="s">
        <v>1995</v>
      </c>
      <c r="F32" s="54" t="s">
        <v>429</v>
      </c>
      <c r="G32" s="54" t="s">
        <v>1120</v>
      </c>
      <c r="H32" s="54" t="s">
        <v>257</v>
      </c>
      <c r="I32" s="54" t="s">
        <v>425</v>
      </c>
      <c r="J32" s="54" t="s">
        <v>2019</v>
      </c>
      <c r="K32" s="54" t="s">
        <v>2032</v>
      </c>
      <c r="L32" s="54" t="s">
        <v>209</v>
      </c>
      <c r="M32" s="54" t="s">
        <v>197</v>
      </c>
      <c r="N32" s="54" t="s">
        <v>197</v>
      </c>
      <c r="O32" s="54" t="s">
        <v>192</v>
      </c>
      <c r="P32" s="54" t="s">
        <v>1997</v>
      </c>
      <c r="Q32" s="54" t="s">
        <v>1675</v>
      </c>
      <c r="R32" s="54" t="s">
        <v>1640</v>
      </c>
    </row>
    <row r="33" spans="1:18" customFormat="1" x14ac:dyDescent="0.3">
      <c r="A33" s="54" t="s">
        <v>1620</v>
      </c>
      <c r="B33" s="54" t="s">
        <v>181</v>
      </c>
      <c r="C33" s="54" t="s">
        <v>196</v>
      </c>
      <c r="D33" s="54" t="s">
        <v>2033</v>
      </c>
      <c r="E33" s="54" t="s">
        <v>1995</v>
      </c>
      <c r="F33" s="54" t="s">
        <v>429</v>
      </c>
      <c r="G33" s="54" t="s">
        <v>1678</v>
      </c>
      <c r="H33" s="54" t="s">
        <v>249</v>
      </c>
      <c r="I33" s="54" t="s">
        <v>426</v>
      </c>
      <c r="J33" s="54" t="s">
        <v>412</v>
      </c>
      <c r="K33" s="54" t="s">
        <v>2034</v>
      </c>
      <c r="L33" s="54" t="s">
        <v>209</v>
      </c>
      <c r="M33" s="54" t="s">
        <v>197</v>
      </c>
      <c r="N33" s="54" t="s">
        <v>197</v>
      </c>
      <c r="O33" s="54" t="s">
        <v>192</v>
      </c>
      <c r="P33" s="54" t="s">
        <v>1997</v>
      </c>
      <c r="Q33" s="54" t="s">
        <v>1675</v>
      </c>
      <c r="R33" s="54" t="s">
        <v>1641</v>
      </c>
    </row>
    <row r="34" spans="1:18" customFormat="1" x14ac:dyDescent="0.3">
      <c r="A34" s="54" t="s">
        <v>1620</v>
      </c>
      <c r="B34" s="54" t="s">
        <v>181</v>
      </c>
      <c r="C34" s="54" t="s">
        <v>196</v>
      </c>
      <c r="D34" s="54" t="s">
        <v>2035</v>
      </c>
      <c r="E34" s="54" t="s">
        <v>1995</v>
      </c>
      <c r="F34" s="54" t="s">
        <v>429</v>
      </c>
      <c r="G34" s="54" t="s">
        <v>1678</v>
      </c>
      <c r="H34" s="54" t="s">
        <v>249</v>
      </c>
      <c r="I34" s="54" t="s">
        <v>426</v>
      </c>
      <c r="J34" s="54" t="s">
        <v>416</v>
      </c>
      <c r="K34" s="54" t="s">
        <v>2034</v>
      </c>
      <c r="L34" s="54" t="s">
        <v>209</v>
      </c>
      <c r="M34" s="54" t="s">
        <v>197</v>
      </c>
      <c r="N34" s="54" t="s">
        <v>197</v>
      </c>
      <c r="O34" s="54" t="s">
        <v>192</v>
      </c>
      <c r="P34" s="54" t="s">
        <v>1997</v>
      </c>
      <c r="Q34" s="54" t="s">
        <v>1675</v>
      </c>
      <c r="R34" s="54" t="s">
        <v>1642</v>
      </c>
    </row>
    <row r="35" spans="1:18" customFormat="1" x14ac:dyDescent="0.3">
      <c r="A35" s="54" t="s">
        <v>1620</v>
      </c>
      <c r="B35" s="54" t="s">
        <v>181</v>
      </c>
      <c r="C35" s="54" t="s">
        <v>196</v>
      </c>
      <c r="D35" s="54" t="s">
        <v>2036</v>
      </c>
      <c r="E35" s="54" t="s">
        <v>1995</v>
      </c>
      <c r="F35" s="54" t="s">
        <v>429</v>
      </c>
      <c r="G35" s="54" t="s">
        <v>1088</v>
      </c>
      <c r="H35" s="54" t="s">
        <v>236</v>
      </c>
      <c r="I35" s="54" t="s">
        <v>426</v>
      </c>
      <c r="J35" s="54" t="s">
        <v>427</v>
      </c>
      <c r="K35" s="54" t="s">
        <v>2037</v>
      </c>
      <c r="L35" s="54" t="s">
        <v>209</v>
      </c>
      <c r="M35" s="54" t="s">
        <v>197</v>
      </c>
      <c r="N35" s="54" t="s">
        <v>197</v>
      </c>
      <c r="O35" s="54" t="s">
        <v>192</v>
      </c>
      <c r="P35" s="54" t="s">
        <v>1997</v>
      </c>
      <c r="Q35" s="54" t="s">
        <v>1675</v>
      </c>
      <c r="R35" s="54" t="s">
        <v>1643</v>
      </c>
    </row>
    <row r="36" spans="1:18" customFormat="1" x14ac:dyDescent="0.3">
      <c r="A36" s="54" t="s">
        <v>1620</v>
      </c>
      <c r="B36" s="54" t="s">
        <v>181</v>
      </c>
      <c r="C36" s="54" t="s">
        <v>196</v>
      </c>
      <c r="D36" s="54" t="s">
        <v>2038</v>
      </c>
      <c r="E36" s="54" t="s">
        <v>1995</v>
      </c>
      <c r="F36" s="54" t="s">
        <v>429</v>
      </c>
      <c r="G36" s="54" t="s">
        <v>1120</v>
      </c>
      <c r="H36" s="54" t="s">
        <v>1691</v>
      </c>
      <c r="I36" s="54" t="s">
        <v>426</v>
      </c>
      <c r="J36" s="54" t="s">
        <v>421</v>
      </c>
      <c r="K36" s="54" t="s">
        <v>2039</v>
      </c>
      <c r="L36" s="54" t="s">
        <v>209</v>
      </c>
      <c r="M36" s="54" t="s">
        <v>197</v>
      </c>
      <c r="N36" s="54" t="s">
        <v>197</v>
      </c>
      <c r="O36" s="54" t="s">
        <v>192</v>
      </c>
      <c r="P36" s="54" t="s">
        <v>1997</v>
      </c>
      <c r="Q36" s="54" t="s">
        <v>1675</v>
      </c>
      <c r="R36" s="54" t="s">
        <v>1644</v>
      </c>
    </row>
    <row r="37" spans="1:18" customFormat="1" x14ac:dyDescent="0.3">
      <c r="A37" s="54" t="s">
        <v>1620</v>
      </c>
      <c r="B37" s="54" t="s">
        <v>181</v>
      </c>
      <c r="C37" s="54" t="s">
        <v>196</v>
      </c>
      <c r="D37" s="54" t="s">
        <v>2040</v>
      </c>
      <c r="E37" s="54" t="s">
        <v>1995</v>
      </c>
      <c r="F37" s="54" t="s">
        <v>429</v>
      </c>
      <c r="G37" s="54" t="s">
        <v>1088</v>
      </c>
      <c r="H37" s="54" t="s">
        <v>240</v>
      </c>
      <c r="I37" s="54" t="s">
        <v>426</v>
      </c>
      <c r="J37" s="54" t="s">
        <v>434</v>
      </c>
      <c r="K37" s="54" t="s">
        <v>2041</v>
      </c>
      <c r="L37" s="54" t="s">
        <v>209</v>
      </c>
      <c r="M37" s="54" t="s">
        <v>197</v>
      </c>
      <c r="N37" s="54" t="s">
        <v>197</v>
      </c>
      <c r="O37" s="54" t="s">
        <v>192</v>
      </c>
      <c r="P37" s="54" t="s">
        <v>1997</v>
      </c>
      <c r="Q37" s="54" t="s">
        <v>1675</v>
      </c>
      <c r="R37" s="54" t="s">
        <v>1645</v>
      </c>
    </row>
    <row r="38" spans="1:18" customFormat="1" x14ac:dyDescent="0.3">
      <c r="A38" s="54" t="s">
        <v>1620</v>
      </c>
      <c r="B38" s="54" t="s">
        <v>181</v>
      </c>
      <c r="C38" s="54" t="s">
        <v>196</v>
      </c>
      <c r="D38" s="54" t="s">
        <v>2042</v>
      </c>
      <c r="E38" s="54" t="s">
        <v>1995</v>
      </c>
      <c r="F38" s="54" t="s">
        <v>429</v>
      </c>
      <c r="G38" s="54" t="s">
        <v>1681</v>
      </c>
      <c r="H38" s="54" t="s">
        <v>1692</v>
      </c>
      <c r="I38" s="54" t="s">
        <v>426</v>
      </c>
      <c r="J38" s="54" t="s">
        <v>416</v>
      </c>
      <c r="K38" s="54" t="s">
        <v>2043</v>
      </c>
      <c r="L38" s="54" t="s">
        <v>209</v>
      </c>
      <c r="M38" s="54" t="s">
        <v>197</v>
      </c>
      <c r="N38" s="54" t="s">
        <v>197</v>
      </c>
      <c r="O38" s="54" t="s">
        <v>192</v>
      </c>
      <c r="P38" s="54" t="s">
        <v>1997</v>
      </c>
      <c r="Q38" s="54" t="s">
        <v>1675</v>
      </c>
      <c r="R38" s="54" t="s">
        <v>1646</v>
      </c>
    </row>
    <row r="39" spans="1:18" customFormat="1" x14ac:dyDescent="0.3">
      <c r="A39" s="54" t="s">
        <v>1620</v>
      </c>
      <c r="B39" s="54" t="s">
        <v>181</v>
      </c>
      <c r="C39" s="54" t="s">
        <v>196</v>
      </c>
      <c r="D39" s="54" t="s">
        <v>2044</v>
      </c>
      <c r="E39" s="54" t="s">
        <v>1995</v>
      </c>
      <c r="F39" s="54" t="s">
        <v>429</v>
      </c>
      <c r="G39" s="54" t="s">
        <v>1682</v>
      </c>
      <c r="H39" s="54" t="s">
        <v>238</v>
      </c>
      <c r="I39" s="54" t="s">
        <v>426</v>
      </c>
      <c r="J39" s="54" t="s">
        <v>416</v>
      </c>
      <c r="K39" s="54" t="s">
        <v>2022</v>
      </c>
      <c r="L39" s="54" t="s">
        <v>209</v>
      </c>
      <c r="M39" s="54" t="s">
        <v>197</v>
      </c>
      <c r="N39" s="54" t="s">
        <v>197</v>
      </c>
      <c r="O39" s="54" t="s">
        <v>192</v>
      </c>
      <c r="P39" s="54" t="s">
        <v>1997</v>
      </c>
      <c r="Q39" s="54" t="s">
        <v>1675</v>
      </c>
      <c r="R39" s="54" t="s">
        <v>1647</v>
      </c>
    </row>
    <row r="40" spans="1:18" customFormat="1" x14ac:dyDescent="0.3">
      <c r="A40" s="54" t="s">
        <v>1620</v>
      </c>
      <c r="B40" s="54" t="s">
        <v>181</v>
      </c>
      <c r="C40" s="54" t="s">
        <v>196</v>
      </c>
      <c r="D40" s="54" t="s">
        <v>2045</v>
      </c>
      <c r="E40" s="54" t="s">
        <v>1995</v>
      </c>
      <c r="F40" s="54" t="s">
        <v>429</v>
      </c>
      <c r="G40" s="54" t="s">
        <v>1430</v>
      </c>
      <c r="H40" s="54" t="s">
        <v>1158</v>
      </c>
      <c r="I40" s="54" t="s">
        <v>426</v>
      </c>
      <c r="J40" s="54" t="s">
        <v>427</v>
      </c>
      <c r="K40" s="54" t="s">
        <v>2046</v>
      </c>
      <c r="L40" s="54" t="s">
        <v>209</v>
      </c>
      <c r="M40" s="54" t="s">
        <v>197</v>
      </c>
      <c r="N40" s="54" t="s">
        <v>197</v>
      </c>
      <c r="O40" s="54" t="s">
        <v>192</v>
      </c>
      <c r="P40" s="54" t="s">
        <v>1997</v>
      </c>
      <c r="Q40" s="54" t="s">
        <v>1675</v>
      </c>
      <c r="R40" s="54" t="s">
        <v>1648</v>
      </c>
    </row>
    <row r="41" spans="1:18" customFormat="1" x14ac:dyDescent="0.3">
      <c r="A41" s="54" t="s">
        <v>1620</v>
      </c>
      <c r="B41" s="54" t="s">
        <v>181</v>
      </c>
      <c r="C41" s="54" t="s">
        <v>196</v>
      </c>
      <c r="D41" s="54" t="s">
        <v>2047</v>
      </c>
      <c r="E41" s="54" t="s">
        <v>1995</v>
      </c>
      <c r="F41" s="54" t="s">
        <v>429</v>
      </c>
      <c r="G41" s="54" t="s">
        <v>1088</v>
      </c>
      <c r="H41" s="54" t="s">
        <v>236</v>
      </c>
      <c r="I41" s="54" t="s">
        <v>425</v>
      </c>
      <c r="J41" s="54" t="s">
        <v>434</v>
      </c>
      <c r="K41" s="54" t="s">
        <v>2048</v>
      </c>
      <c r="L41" s="54" t="s">
        <v>209</v>
      </c>
      <c r="M41" s="54" t="s">
        <v>197</v>
      </c>
      <c r="N41" s="54" t="s">
        <v>197</v>
      </c>
      <c r="O41" s="54" t="s">
        <v>192</v>
      </c>
      <c r="P41" s="54" t="s">
        <v>1997</v>
      </c>
      <c r="Q41" s="54" t="s">
        <v>1675</v>
      </c>
      <c r="R41" s="54" t="s">
        <v>1649</v>
      </c>
    </row>
    <row r="42" spans="1:18" customFormat="1" x14ac:dyDescent="0.3">
      <c r="A42" s="54" t="s">
        <v>1620</v>
      </c>
      <c r="B42" s="54" t="s">
        <v>181</v>
      </c>
      <c r="C42" s="54" t="s">
        <v>196</v>
      </c>
      <c r="D42" s="54" t="s">
        <v>2049</v>
      </c>
      <c r="E42" s="54" t="s">
        <v>1995</v>
      </c>
      <c r="F42" s="54" t="s">
        <v>429</v>
      </c>
      <c r="G42" s="54" t="s">
        <v>2050</v>
      </c>
      <c r="H42" s="54" t="s">
        <v>257</v>
      </c>
      <c r="I42" s="54" t="s">
        <v>425</v>
      </c>
      <c r="J42" s="54" t="s">
        <v>434</v>
      </c>
      <c r="K42" s="54" t="s">
        <v>2051</v>
      </c>
      <c r="L42" s="54" t="s">
        <v>209</v>
      </c>
      <c r="M42" s="54" t="s">
        <v>197</v>
      </c>
      <c r="N42" s="54" t="s">
        <v>197</v>
      </c>
      <c r="O42" s="54" t="s">
        <v>192</v>
      </c>
      <c r="P42" s="54" t="s">
        <v>1997</v>
      </c>
      <c r="Q42" s="54" t="s">
        <v>1675</v>
      </c>
      <c r="R42" s="54" t="s">
        <v>1650</v>
      </c>
    </row>
    <row r="43" spans="1:18" customFormat="1" x14ac:dyDescent="0.3">
      <c r="A43" s="54" t="s">
        <v>1620</v>
      </c>
      <c r="B43" s="54" t="s">
        <v>181</v>
      </c>
      <c r="C43" s="54" t="s">
        <v>196</v>
      </c>
      <c r="D43" s="54" t="s">
        <v>2052</v>
      </c>
      <c r="E43" s="54" t="s">
        <v>1995</v>
      </c>
      <c r="F43" s="54" t="s">
        <v>429</v>
      </c>
      <c r="G43" s="54" t="s">
        <v>1120</v>
      </c>
      <c r="H43" s="54" t="s">
        <v>258</v>
      </c>
      <c r="I43" s="54" t="s">
        <v>426</v>
      </c>
      <c r="J43" s="54" t="s">
        <v>427</v>
      </c>
      <c r="K43" s="54" t="s">
        <v>2053</v>
      </c>
      <c r="L43" s="54" t="s">
        <v>209</v>
      </c>
      <c r="M43" s="54" t="s">
        <v>197</v>
      </c>
      <c r="N43" s="54" t="s">
        <v>197</v>
      </c>
      <c r="O43" s="54" t="s">
        <v>192</v>
      </c>
      <c r="P43" s="54" t="s">
        <v>1997</v>
      </c>
      <c r="Q43" s="54" t="s">
        <v>1675</v>
      </c>
      <c r="R43" s="54" t="s">
        <v>1651</v>
      </c>
    </row>
    <row r="44" spans="1:18" customFormat="1" x14ac:dyDescent="0.3">
      <c r="A44" s="54" t="s">
        <v>1620</v>
      </c>
      <c r="B44" s="54" t="s">
        <v>181</v>
      </c>
      <c r="C44" s="54" t="s">
        <v>196</v>
      </c>
      <c r="D44" s="54" t="s">
        <v>1670</v>
      </c>
      <c r="E44" s="54" t="s">
        <v>1995</v>
      </c>
      <c r="F44" s="54" t="s">
        <v>429</v>
      </c>
      <c r="G44" s="54" t="s">
        <v>1684</v>
      </c>
      <c r="H44" s="54" t="s">
        <v>1689</v>
      </c>
      <c r="I44" s="54" t="s">
        <v>425</v>
      </c>
      <c r="J44" s="54" t="s">
        <v>2003</v>
      </c>
      <c r="K44" s="54" t="s">
        <v>2054</v>
      </c>
      <c r="L44" s="54" t="s">
        <v>209</v>
      </c>
      <c r="M44" s="54" t="s">
        <v>197</v>
      </c>
      <c r="N44" s="54" t="s">
        <v>197</v>
      </c>
      <c r="O44" s="54" t="s">
        <v>192</v>
      </c>
      <c r="P44" s="54" t="s">
        <v>1997</v>
      </c>
      <c r="Q44" s="54" t="s">
        <v>1675</v>
      </c>
      <c r="R44" s="54" t="s">
        <v>1652</v>
      </c>
    </row>
    <row r="45" spans="1:18" customFormat="1" x14ac:dyDescent="0.3">
      <c r="A45" s="54" t="s">
        <v>1620</v>
      </c>
      <c r="B45" s="54" t="s">
        <v>181</v>
      </c>
      <c r="C45" s="54" t="s">
        <v>196</v>
      </c>
      <c r="D45" s="54" t="s">
        <v>1671</v>
      </c>
      <c r="E45" s="54" t="s">
        <v>1995</v>
      </c>
      <c r="F45" s="54" t="s">
        <v>429</v>
      </c>
      <c r="G45" s="54" t="s">
        <v>1120</v>
      </c>
      <c r="H45" s="54" t="s">
        <v>258</v>
      </c>
      <c r="I45" s="54" t="s">
        <v>426</v>
      </c>
      <c r="J45" s="54" t="s">
        <v>416</v>
      </c>
      <c r="K45" s="54" t="s">
        <v>2055</v>
      </c>
      <c r="L45" s="54" t="s">
        <v>209</v>
      </c>
      <c r="M45" s="54" t="s">
        <v>197</v>
      </c>
      <c r="N45" s="54" t="s">
        <v>197</v>
      </c>
      <c r="O45" s="54" t="s">
        <v>192</v>
      </c>
      <c r="P45" s="54" t="s">
        <v>1997</v>
      </c>
      <c r="Q45" s="54" t="s">
        <v>1675</v>
      </c>
      <c r="R45" s="54" t="s">
        <v>1653</v>
      </c>
    </row>
    <row r="46" spans="1:18" customFormat="1" x14ac:dyDescent="0.3">
      <c r="A46" s="54" t="s">
        <v>1620</v>
      </c>
      <c r="B46" s="54" t="s">
        <v>181</v>
      </c>
      <c r="C46" s="54" t="s">
        <v>196</v>
      </c>
      <c r="D46" s="54" t="s">
        <v>2056</v>
      </c>
      <c r="E46" s="54" t="s">
        <v>1995</v>
      </c>
      <c r="F46" s="54" t="s">
        <v>429</v>
      </c>
      <c r="G46" s="54" t="s">
        <v>1681</v>
      </c>
      <c r="H46" s="54" t="s">
        <v>1692</v>
      </c>
      <c r="I46" s="54" t="s">
        <v>426</v>
      </c>
      <c r="J46" s="54" t="s">
        <v>416</v>
      </c>
      <c r="K46" s="54" t="s">
        <v>2057</v>
      </c>
      <c r="L46" s="54" t="s">
        <v>209</v>
      </c>
      <c r="M46" s="54" t="s">
        <v>197</v>
      </c>
      <c r="N46" s="54" t="s">
        <v>197</v>
      </c>
      <c r="O46" s="54" t="s">
        <v>192</v>
      </c>
      <c r="P46" s="54" t="s">
        <v>1997</v>
      </c>
      <c r="Q46" s="54" t="s">
        <v>1675</v>
      </c>
      <c r="R46" s="54" t="s">
        <v>1654</v>
      </c>
    </row>
    <row r="47" spans="1:18" customFormat="1" x14ac:dyDescent="0.3">
      <c r="A47" s="54" t="s">
        <v>1620</v>
      </c>
      <c r="B47" s="54" t="s">
        <v>181</v>
      </c>
      <c r="C47" s="54" t="s">
        <v>196</v>
      </c>
      <c r="D47" s="54" t="s">
        <v>2058</v>
      </c>
      <c r="E47" s="54" t="s">
        <v>1995</v>
      </c>
      <c r="F47" s="54" t="s">
        <v>429</v>
      </c>
      <c r="G47" s="54" t="s">
        <v>1683</v>
      </c>
      <c r="H47" s="54" t="s">
        <v>257</v>
      </c>
      <c r="I47" s="54" t="s">
        <v>425</v>
      </c>
      <c r="J47" s="54" t="s">
        <v>2019</v>
      </c>
      <c r="K47" s="54" t="s">
        <v>2059</v>
      </c>
      <c r="L47" s="54" t="s">
        <v>209</v>
      </c>
      <c r="M47" s="54" t="s">
        <v>197</v>
      </c>
      <c r="N47" s="54" t="s">
        <v>197</v>
      </c>
      <c r="O47" s="54" t="s">
        <v>192</v>
      </c>
      <c r="P47" s="54" t="s">
        <v>1997</v>
      </c>
      <c r="Q47" s="54" t="s">
        <v>1675</v>
      </c>
      <c r="R47" s="54" t="s">
        <v>1655</v>
      </c>
    </row>
    <row r="48" spans="1:18" customFormat="1" x14ac:dyDescent="0.3">
      <c r="A48" s="54" t="s">
        <v>1620</v>
      </c>
      <c r="B48" s="54" t="s">
        <v>181</v>
      </c>
      <c r="C48" s="54" t="s">
        <v>196</v>
      </c>
      <c r="D48" s="54" t="s">
        <v>2060</v>
      </c>
      <c r="E48" s="54" t="s">
        <v>1995</v>
      </c>
      <c r="F48" s="54" t="s">
        <v>429</v>
      </c>
      <c r="G48" s="54" t="s">
        <v>1683</v>
      </c>
      <c r="H48" s="54" t="s">
        <v>257</v>
      </c>
      <c r="I48" s="54" t="s">
        <v>425</v>
      </c>
      <c r="J48" s="54" t="s">
        <v>2019</v>
      </c>
      <c r="K48" s="54" t="s">
        <v>2059</v>
      </c>
      <c r="L48" s="54" t="s">
        <v>209</v>
      </c>
      <c r="M48" s="54" t="s">
        <v>197</v>
      </c>
      <c r="N48" s="54" t="s">
        <v>197</v>
      </c>
      <c r="O48" s="54" t="s">
        <v>192</v>
      </c>
      <c r="P48" s="54" t="s">
        <v>1997</v>
      </c>
      <c r="Q48" s="54" t="s">
        <v>1675</v>
      </c>
      <c r="R48" s="54" t="s">
        <v>1656</v>
      </c>
    </row>
    <row r="49" spans="1:18" customFormat="1" x14ac:dyDescent="0.3">
      <c r="A49" s="54" t="s">
        <v>1620</v>
      </c>
      <c r="B49" s="54" t="s">
        <v>181</v>
      </c>
      <c r="C49" s="54" t="s">
        <v>196</v>
      </c>
      <c r="D49" s="54" t="s">
        <v>1672</v>
      </c>
      <c r="E49" s="54" t="s">
        <v>1995</v>
      </c>
      <c r="F49" s="54" t="s">
        <v>429</v>
      </c>
      <c r="G49" s="54" t="s">
        <v>1685</v>
      </c>
      <c r="H49" s="54" t="s">
        <v>257</v>
      </c>
      <c r="I49" s="54" t="s">
        <v>425</v>
      </c>
      <c r="J49" s="54" t="s">
        <v>416</v>
      </c>
      <c r="K49" s="54" t="s">
        <v>2061</v>
      </c>
      <c r="L49" s="54" t="s">
        <v>209</v>
      </c>
      <c r="M49" s="54" t="s">
        <v>197</v>
      </c>
      <c r="N49" s="54" t="s">
        <v>197</v>
      </c>
      <c r="O49" s="54" t="s">
        <v>192</v>
      </c>
      <c r="P49" s="54" t="s">
        <v>1997</v>
      </c>
      <c r="Q49" s="54" t="s">
        <v>1675</v>
      </c>
      <c r="R49" s="54" t="s">
        <v>1657</v>
      </c>
    </row>
    <row r="50" spans="1:18" customFormat="1" x14ac:dyDescent="0.3">
      <c r="A50" s="54" t="s">
        <v>1620</v>
      </c>
      <c r="B50" s="54" t="s">
        <v>181</v>
      </c>
      <c r="C50" s="54" t="s">
        <v>196</v>
      </c>
      <c r="D50" s="54" t="s">
        <v>1673</v>
      </c>
      <c r="E50" s="54" t="s">
        <v>1995</v>
      </c>
      <c r="F50" s="54" t="s">
        <v>429</v>
      </c>
      <c r="G50" s="54" t="s">
        <v>1120</v>
      </c>
      <c r="H50" s="54" t="s">
        <v>1158</v>
      </c>
      <c r="I50" s="54" t="s">
        <v>426</v>
      </c>
      <c r="J50" s="54" t="s">
        <v>434</v>
      </c>
      <c r="K50" s="54" t="s">
        <v>2062</v>
      </c>
      <c r="L50" s="54" t="s">
        <v>209</v>
      </c>
      <c r="M50" s="54" t="s">
        <v>197</v>
      </c>
      <c r="N50" s="54" t="s">
        <v>197</v>
      </c>
      <c r="O50" s="54" t="s">
        <v>192</v>
      </c>
      <c r="P50" s="54" t="s">
        <v>1997</v>
      </c>
      <c r="Q50" s="54" t="s">
        <v>1675</v>
      </c>
      <c r="R50" s="54" t="s">
        <v>1658</v>
      </c>
    </row>
    <row r="51" spans="1:18" customFormat="1" x14ac:dyDescent="0.3">
      <c r="A51" s="54" t="s">
        <v>1620</v>
      </c>
      <c r="B51" s="54" t="s">
        <v>181</v>
      </c>
      <c r="C51" s="54" t="s">
        <v>196</v>
      </c>
      <c r="D51" s="54" t="s">
        <v>2063</v>
      </c>
      <c r="E51" s="54" t="s">
        <v>1995</v>
      </c>
      <c r="F51" s="54" t="s">
        <v>429</v>
      </c>
      <c r="G51" s="54" t="s">
        <v>1084</v>
      </c>
      <c r="H51" s="54" t="s">
        <v>1158</v>
      </c>
      <c r="I51" s="54" t="s">
        <v>426</v>
      </c>
      <c r="J51" s="54" t="s">
        <v>2064</v>
      </c>
      <c r="K51" s="54" t="s">
        <v>2065</v>
      </c>
      <c r="L51" s="54" t="s">
        <v>209</v>
      </c>
      <c r="M51" s="54" t="s">
        <v>197</v>
      </c>
      <c r="N51" s="54" t="s">
        <v>197</v>
      </c>
      <c r="O51" s="54" t="s">
        <v>192</v>
      </c>
      <c r="P51" s="54" t="s">
        <v>1997</v>
      </c>
      <c r="Q51" s="54" t="s">
        <v>1675</v>
      </c>
      <c r="R51" s="54" t="s">
        <v>1659</v>
      </c>
    </row>
    <row r="52" spans="1:18" customFormat="1" x14ac:dyDescent="0.3">
      <c r="A52" s="54" t="s">
        <v>1620</v>
      </c>
      <c r="B52" s="54" t="s">
        <v>181</v>
      </c>
      <c r="C52" s="54" t="s">
        <v>196</v>
      </c>
      <c r="D52" s="54" t="s">
        <v>2066</v>
      </c>
      <c r="E52" s="54" t="s">
        <v>1995</v>
      </c>
      <c r="F52" s="54" t="s">
        <v>429</v>
      </c>
      <c r="G52" s="54" t="s">
        <v>1088</v>
      </c>
      <c r="H52" s="54" t="s">
        <v>240</v>
      </c>
      <c r="I52" s="54" t="s">
        <v>426</v>
      </c>
      <c r="J52" s="54" t="s">
        <v>412</v>
      </c>
      <c r="K52" s="54" t="s">
        <v>2067</v>
      </c>
      <c r="L52" s="54" t="s">
        <v>209</v>
      </c>
      <c r="M52" s="54" t="s">
        <v>197</v>
      </c>
      <c r="N52" s="54" t="s">
        <v>197</v>
      </c>
      <c r="O52" s="54" t="s">
        <v>192</v>
      </c>
      <c r="P52" s="54" t="s">
        <v>1997</v>
      </c>
      <c r="Q52" s="54" t="s">
        <v>1675</v>
      </c>
      <c r="R52" s="54" t="s">
        <v>1660</v>
      </c>
    </row>
    <row r="53" spans="1:18" customFormat="1" x14ac:dyDescent="0.3">
      <c r="A53" s="54" t="s">
        <v>1620</v>
      </c>
      <c r="B53" s="54" t="s">
        <v>181</v>
      </c>
      <c r="C53" s="54" t="s">
        <v>196</v>
      </c>
      <c r="D53" s="54" t="s">
        <v>2068</v>
      </c>
      <c r="E53" s="54" t="s">
        <v>1995</v>
      </c>
      <c r="F53" s="54" t="s">
        <v>429</v>
      </c>
      <c r="G53" s="54" t="s">
        <v>1165</v>
      </c>
      <c r="H53" s="54" t="s">
        <v>234</v>
      </c>
      <c r="I53" s="54" t="s">
        <v>426</v>
      </c>
      <c r="J53" s="54" t="s">
        <v>421</v>
      </c>
      <c r="K53" s="54" t="s">
        <v>2069</v>
      </c>
      <c r="L53" s="54" t="s">
        <v>209</v>
      </c>
      <c r="M53" s="54" t="s">
        <v>197</v>
      </c>
      <c r="N53" s="54" t="s">
        <v>197</v>
      </c>
      <c r="O53" s="54" t="s">
        <v>192</v>
      </c>
      <c r="P53" s="54" t="s">
        <v>1997</v>
      </c>
      <c r="Q53" s="54" t="s">
        <v>1675</v>
      </c>
      <c r="R53" s="54" t="s">
        <v>1661</v>
      </c>
    </row>
    <row r="54" spans="1:18" customFormat="1" x14ac:dyDescent="0.3">
      <c r="A54" s="54" t="s">
        <v>1620</v>
      </c>
      <c r="B54" s="54" t="s">
        <v>181</v>
      </c>
      <c r="C54" s="54" t="s">
        <v>196</v>
      </c>
      <c r="D54" s="54" t="s">
        <v>2070</v>
      </c>
      <c r="E54" s="54" t="s">
        <v>1995</v>
      </c>
      <c r="F54" s="54" t="s">
        <v>429</v>
      </c>
      <c r="G54" s="54" t="s">
        <v>1686</v>
      </c>
      <c r="H54" s="54" t="s">
        <v>253</v>
      </c>
      <c r="I54" s="54" t="s">
        <v>426</v>
      </c>
      <c r="J54" s="54" t="s">
        <v>416</v>
      </c>
      <c r="K54" s="54" t="s">
        <v>2071</v>
      </c>
      <c r="L54" s="54" t="s">
        <v>209</v>
      </c>
      <c r="M54" s="54" t="s">
        <v>197</v>
      </c>
      <c r="N54" s="54" t="s">
        <v>197</v>
      </c>
      <c r="O54" s="54" t="s">
        <v>192</v>
      </c>
      <c r="P54" s="54" t="s">
        <v>1997</v>
      </c>
      <c r="Q54" s="54" t="s">
        <v>1675</v>
      </c>
      <c r="R54" s="54" t="s">
        <v>1662</v>
      </c>
    </row>
    <row r="55" spans="1:18" customFormat="1" x14ac:dyDescent="0.3">
      <c r="A55" s="54" t="s">
        <v>1620</v>
      </c>
      <c r="B55" s="54" t="s">
        <v>181</v>
      </c>
      <c r="C55" s="54" t="s">
        <v>196</v>
      </c>
      <c r="D55" s="54" t="s">
        <v>1674</v>
      </c>
      <c r="E55" s="54" t="s">
        <v>1995</v>
      </c>
      <c r="F55" s="54" t="s">
        <v>429</v>
      </c>
      <c r="G55" s="54" t="s">
        <v>1430</v>
      </c>
      <c r="H55" s="54" t="s">
        <v>996</v>
      </c>
      <c r="I55" s="54" t="s">
        <v>425</v>
      </c>
      <c r="J55" s="54" t="s">
        <v>427</v>
      </c>
      <c r="K55" s="54" t="s">
        <v>1440</v>
      </c>
      <c r="L55" s="54" t="s">
        <v>209</v>
      </c>
      <c r="M55" s="54" t="s">
        <v>197</v>
      </c>
      <c r="N55" s="54" t="s">
        <v>197</v>
      </c>
      <c r="O55" s="54" t="s">
        <v>192</v>
      </c>
      <c r="P55" s="54" t="s">
        <v>1997</v>
      </c>
      <c r="Q55" s="54" t="s">
        <v>1675</v>
      </c>
      <c r="R55" s="54" t="s">
        <v>1663</v>
      </c>
    </row>
    <row r="56" spans="1:18" customFormat="1" x14ac:dyDescent="0.3">
      <c r="A56" s="54" t="s">
        <v>1620</v>
      </c>
      <c r="B56" s="54" t="s">
        <v>181</v>
      </c>
      <c r="C56" s="54" t="s">
        <v>196</v>
      </c>
      <c r="D56" s="54" t="s">
        <v>2072</v>
      </c>
      <c r="E56" s="54" t="s">
        <v>1995</v>
      </c>
      <c r="F56" s="54" t="s">
        <v>429</v>
      </c>
      <c r="G56" s="54" t="s">
        <v>1430</v>
      </c>
      <c r="H56" s="54" t="s">
        <v>332</v>
      </c>
      <c r="I56" s="54" t="s">
        <v>426</v>
      </c>
      <c r="J56" s="54" t="s">
        <v>427</v>
      </c>
      <c r="K56" s="54" t="s">
        <v>1440</v>
      </c>
      <c r="L56" s="54" t="s">
        <v>209</v>
      </c>
      <c r="M56" s="54" t="s">
        <v>197</v>
      </c>
      <c r="N56" s="54" t="s">
        <v>197</v>
      </c>
      <c r="O56" s="54" t="s">
        <v>192</v>
      </c>
      <c r="P56" s="54" t="s">
        <v>1997</v>
      </c>
      <c r="Q56" s="54" t="s">
        <v>1675</v>
      </c>
      <c r="R56" s="54" t="s">
        <v>1664</v>
      </c>
    </row>
    <row r="57" spans="1:18" s="105" customFormat="1" x14ac:dyDescent="0.3">
      <c r="A57" s="104" t="s">
        <v>1413</v>
      </c>
      <c r="B57" s="104" t="s">
        <v>181</v>
      </c>
      <c r="C57" s="104" t="s">
        <v>196</v>
      </c>
      <c r="D57" s="104" t="s">
        <v>1414</v>
      </c>
      <c r="E57" s="104" t="s">
        <v>1058</v>
      </c>
      <c r="F57" s="104" t="s">
        <v>429</v>
      </c>
      <c r="G57" s="104" t="s">
        <v>1088</v>
      </c>
      <c r="H57" s="104" t="s">
        <v>240</v>
      </c>
      <c r="I57" s="104" t="s">
        <v>425</v>
      </c>
      <c r="J57" s="104" t="s">
        <v>433</v>
      </c>
      <c r="K57" s="104" t="s">
        <v>1415</v>
      </c>
      <c r="L57" s="104" t="s">
        <v>209</v>
      </c>
      <c r="M57" s="104" t="s">
        <v>438</v>
      </c>
      <c r="N57" s="104" t="s">
        <v>191</v>
      </c>
      <c r="O57" s="104" t="s">
        <v>192</v>
      </c>
      <c r="P57" s="104" t="s">
        <v>1416</v>
      </c>
      <c r="Q57" s="104" t="s">
        <v>1417</v>
      </c>
      <c r="R57" s="104" t="s">
        <v>1418</v>
      </c>
    </row>
    <row r="58" spans="1:18" s="105" customFormat="1" x14ac:dyDescent="0.3">
      <c r="A58" s="104" t="s">
        <v>1413</v>
      </c>
      <c r="B58" s="104" t="s">
        <v>181</v>
      </c>
      <c r="C58" s="104" t="s">
        <v>196</v>
      </c>
      <c r="D58" s="104" t="s">
        <v>1419</v>
      </c>
      <c r="E58" s="104" t="s">
        <v>1058</v>
      </c>
      <c r="F58" s="104" t="s">
        <v>429</v>
      </c>
      <c r="G58" s="104" t="s">
        <v>351</v>
      </c>
      <c r="H58" s="104" t="s">
        <v>247</v>
      </c>
      <c r="I58" s="104" t="s">
        <v>426</v>
      </c>
      <c r="J58" s="104" t="s">
        <v>1095</v>
      </c>
      <c r="K58" s="104" t="s">
        <v>1420</v>
      </c>
      <c r="L58" s="104" t="s">
        <v>209</v>
      </c>
      <c r="M58" s="104" t="s">
        <v>438</v>
      </c>
      <c r="N58" s="104" t="s">
        <v>191</v>
      </c>
      <c r="O58" s="104" t="s">
        <v>192</v>
      </c>
      <c r="P58" s="104" t="s">
        <v>1416</v>
      </c>
      <c r="Q58" s="104" t="s">
        <v>1417</v>
      </c>
      <c r="R58" s="104" t="s">
        <v>1421</v>
      </c>
    </row>
    <row r="59" spans="1:18" s="105" customFormat="1" x14ac:dyDescent="0.3">
      <c r="A59" s="104" t="s">
        <v>1413</v>
      </c>
      <c r="B59" s="104" t="s">
        <v>181</v>
      </c>
      <c r="C59" s="104" t="s">
        <v>196</v>
      </c>
      <c r="D59" s="104" t="s">
        <v>1422</v>
      </c>
      <c r="E59" s="104" t="s">
        <v>1058</v>
      </c>
      <c r="F59" s="104" t="s">
        <v>429</v>
      </c>
      <c r="G59" s="104" t="s">
        <v>1088</v>
      </c>
      <c r="H59" s="104" t="s">
        <v>240</v>
      </c>
      <c r="I59" s="104" t="s">
        <v>425</v>
      </c>
      <c r="J59" s="104" t="s">
        <v>433</v>
      </c>
      <c r="K59" s="104" t="s">
        <v>1415</v>
      </c>
      <c r="L59" s="104" t="s">
        <v>209</v>
      </c>
      <c r="M59" s="104" t="s">
        <v>438</v>
      </c>
      <c r="N59" s="104" t="s">
        <v>191</v>
      </c>
      <c r="O59" s="104" t="s">
        <v>192</v>
      </c>
      <c r="P59" s="104" t="s">
        <v>1416</v>
      </c>
      <c r="Q59" s="104" t="s">
        <v>1417</v>
      </c>
      <c r="R59" s="104" t="s">
        <v>1423</v>
      </c>
    </row>
    <row r="60" spans="1:18" s="105" customFormat="1" x14ac:dyDescent="0.3">
      <c r="A60" s="104" t="s">
        <v>1413</v>
      </c>
      <c r="B60" s="104" t="s">
        <v>181</v>
      </c>
      <c r="C60" s="104" t="s">
        <v>196</v>
      </c>
      <c r="D60" s="104" t="s">
        <v>1424</v>
      </c>
      <c r="E60" s="104" t="s">
        <v>1058</v>
      </c>
      <c r="F60" s="104" t="s">
        <v>429</v>
      </c>
      <c r="G60" s="104" t="s">
        <v>1088</v>
      </c>
      <c r="H60" s="104" t="s">
        <v>236</v>
      </c>
      <c r="I60" s="104" t="s">
        <v>426</v>
      </c>
      <c r="J60" s="104" t="s">
        <v>433</v>
      </c>
      <c r="K60" s="104" t="s">
        <v>1425</v>
      </c>
      <c r="L60" s="104" t="s">
        <v>209</v>
      </c>
      <c r="M60" s="104" t="s">
        <v>438</v>
      </c>
      <c r="N60" s="104" t="s">
        <v>191</v>
      </c>
      <c r="O60" s="104" t="s">
        <v>192</v>
      </c>
      <c r="P60" s="104" t="s">
        <v>1416</v>
      </c>
      <c r="Q60" s="104" t="s">
        <v>1417</v>
      </c>
      <c r="R60" s="104" t="s">
        <v>1426</v>
      </c>
    </row>
    <row r="61" spans="1:18" s="105" customFormat="1" x14ac:dyDescent="0.3">
      <c r="A61" s="104" t="s">
        <v>1413</v>
      </c>
      <c r="B61" s="104" t="s">
        <v>181</v>
      </c>
      <c r="C61" s="104" t="s">
        <v>196</v>
      </c>
      <c r="D61" s="104" t="s">
        <v>1427</v>
      </c>
      <c r="E61" s="104" t="s">
        <v>1058</v>
      </c>
      <c r="F61" s="104" t="s">
        <v>429</v>
      </c>
      <c r="G61" s="104" t="s">
        <v>351</v>
      </c>
      <c r="H61" s="104" t="s">
        <v>247</v>
      </c>
      <c r="I61" s="104" t="s">
        <v>426</v>
      </c>
      <c r="J61" s="104" t="s">
        <v>1095</v>
      </c>
      <c r="K61" s="104" t="s">
        <v>1428</v>
      </c>
      <c r="L61" s="104" t="s">
        <v>199</v>
      </c>
      <c r="M61" s="104" t="s">
        <v>438</v>
      </c>
      <c r="N61" s="104" t="s">
        <v>191</v>
      </c>
      <c r="O61" s="104" t="s">
        <v>192</v>
      </c>
      <c r="P61" s="104" t="s">
        <v>1416</v>
      </c>
      <c r="Q61" s="104" t="s">
        <v>1417</v>
      </c>
      <c r="R61" s="104" t="s">
        <v>1429</v>
      </c>
    </row>
    <row r="62" spans="1:18" s="105" customFormat="1" x14ac:dyDescent="0.3">
      <c r="A62" s="104" t="s">
        <v>1413</v>
      </c>
      <c r="B62" s="104" t="s">
        <v>181</v>
      </c>
      <c r="C62" s="104" t="s">
        <v>196</v>
      </c>
      <c r="D62" s="104" t="s">
        <v>560</v>
      </c>
      <c r="E62" s="104" t="s">
        <v>1058</v>
      </c>
      <c r="F62" s="104" t="s">
        <v>429</v>
      </c>
      <c r="G62" s="104" t="s">
        <v>1430</v>
      </c>
      <c r="H62" s="104" t="s">
        <v>130</v>
      </c>
      <c r="I62" s="104" t="s">
        <v>426</v>
      </c>
      <c r="J62" s="104" t="s">
        <v>434</v>
      </c>
      <c r="K62" s="104" t="s">
        <v>1431</v>
      </c>
      <c r="L62" s="104" t="s">
        <v>209</v>
      </c>
      <c r="M62" s="104" t="s">
        <v>438</v>
      </c>
      <c r="N62" s="104" t="s">
        <v>191</v>
      </c>
      <c r="O62" s="104" t="s">
        <v>192</v>
      </c>
      <c r="P62" s="104" t="s">
        <v>1416</v>
      </c>
      <c r="Q62" s="104" t="s">
        <v>1417</v>
      </c>
      <c r="R62" s="104" t="s">
        <v>1432</v>
      </c>
    </row>
    <row r="63" spans="1:18" s="105" customFormat="1" x14ac:dyDescent="0.3">
      <c r="A63" s="104" t="s">
        <v>1413</v>
      </c>
      <c r="B63" s="104" t="s">
        <v>181</v>
      </c>
      <c r="C63" s="104" t="s">
        <v>196</v>
      </c>
      <c r="D63" s="104" t="s">
        <v>1433</v>
      </c>
      <c r="E63" s="104" t="s">
        <v>1058</v>
      </c>
      <c r="F63" s="104" t="s">
        <v>429</v>
      </c>
      <c r="G63" s="104" t="s">
        <v>1430</v>
      </c>
      <c r="H63" s="104" t="s">
        <v>1434</v>
      </c>
      <c r="I63" s="104" t="s">
        <v>426</v>
      </c>
      <c r="J63" s="104" t="s">
        <v>439</v>
      </c>
      <c r="K63" s="104" t="s">
        <v>1435</v>
      </c>
      <c r="L63" s="104" t="s">
        <v>209</v>
      </c>
      <c r="M63" s="104" t="s">
        <v>438</v>
      </c>
      <c r="N63" s="104" t="s">
        <v>191</v>
      </c>
      <c r="O63" s="104" t="s">
        <v>192</v>
      </c>
      <c r="P63" s="104" t="s">
        <v>1416</v>
      </c>
      <c r="Q63" s="104" t="s">
        <v>1417</v>
      </c>
      <c r="R63" s="104" t="s">
        <v>1436</v>
      </c>
    </row>
    <row r="64" spans="1:18" s="105" customFormat="1" x14ac:dyDescent="0.3">
      <c r="A64" s="104" t="s">
        <v>1413</v>
      </c>
      <c r="B64" s="104" t="s">
        <v>181</v>
      </c>
      <c r="C64" s="104" t="s">
        <v>196</v>
      </c>
      <c r="D64" s="104" t="s">
        <v>1437</v>
      </c>
      <c r="E64" s="104" t="s">
        <v>1058</v>
      </c>
      <c r="F64" s="104" t="s">
        <v>429</v>
      </c>
      <c r="G64" s="104" t="s">
        <v>1430</v>
      </c>
      <c r="H64" s="104" t="s">
        <v>1434</v>
      </c>
      <c r="I64" s="104" t="s">
        <v>426</v>
      </c>
      <c r="J64" s="104" t="s">
        <v>427</v>
      </c>
      <c r="K64" s="104" t="s">
        <v>1435</v>
      </c>
      <c r="L64" s="104" t="s">
        <v>209</v>
      </c>
      <c r="M64" s="104" t="s">
        <v>438</v>
      </c>
      <c r="N64" s="104" t="s">
        <v>191</v>
      </c>
      <c r="O64" s="104" t="s">
        <v>192</v>
      </c>
      <c r="P64" s="104" t="s">
        <v>1416</v>
      </c>
      <c r="Q64" s="104" t="s">
        <v>1417</v>
      </c>
      <c r="R64" s="104" t="s">
        <v>1438</v>
      </c>
    </row>
    <row r="65" spans="1:18" s="105" customFormat="1" x14ac:dyDescent="0.3">
      <c r="A65" s="104" t="s">
        <v>1413</v>
      </c>
      <c r="B65" s="104" t="s">
        <v>181</v>
      </c>
      <c r="C65" s="104" t="s">
        <v>196</v>
      </c>
      <c r="D65" s="104" t="s">
        <v>1439</v>
      </c>
      <c r="E65" s="104" t="s">
        <v>1058</v>
      </c>
      <c r="F65" s="104" t="s">
        <v>429</v>
      </c>
      <c r="G65" s="104" t="s">
        <v>1430</v>
      </c>
      <c r="H65" s="104" t="s">
        <v>316</v>
      </c>
      <c r="I65" s="104" t="s">
        <v>426</v>
      </c>
      <c r="J65" s="104" t="s">
        <v>427</v>
      </c>
      <c r="K65" s="104" t="s">
        <v>1440</v>
      </c>
      <c r="L65" s="104" t="s">
        <v>209</v>
      </c>
      <c r="M65" s="104" t="s">
        <v>438</v>
      </c>
      <c r="N65" s="104" t="s">
        <v>191</v>
      </c>
      <c r="O65" s="104" t="s">
        <v>192</v>
      </c>
      <c r="P65" s="104" t="s">
        <v>1416</v>
      </c>
      <c r="Q65" s="104" t="s">
        <v>1417</v>
      </c>
      <c r="R65" s="104" t="s">
        <v>1441</v>
      </c>
    </row>
    <row r="66" spans="1:18" s="105" customFormat="1" x14ac:dyDescent="0.3">
      <c r="A66" s="104" t="s">
        <v>1413</v>
      </c>
      <c r="B66" s="104" t="s">
        <v>181</v>
      </c>
      <c r="C66" s="104" t="s">
        <v>196</v>
      </c>
      <c r="D66" s="104" t="s">
        <v>1442</v>
      </c>
      <c r="E66" s="104" t="s">
        <v>1058</v>
      </c>
      <c r="F66" s="104" t="s">
        <v>429</v>
      </c>
      <c r="G66" s="104" t="s">
        <v>1430</v>
      </c>
      <c r="H66" s="104" t="s">
        <v>996</v>
      </c>
      <c r="I66" s="104" t="s">
        <v>425</v>
      </c>
      <c r="J66" s="104" t="s">
        <v>434</v>
      </c>
      <c r="K66" s="104" t="s">
        <v>1443</v>
      </c>
      <c r="L66" s="104" t="s">
        <v>209</v>
      </c>
      <c r="M66" s="104" t="s">
        <v>438</v>
      </c>
      <c r="N66" s="104" t="s">
        <v>191</v>
      </c>
      <c r="O66" s="104" t="s">
        <v>192</v>
      </c>
      <c r="P66" s="104" t="s">
        <v>1416</v>
      </c>
      <c r="Q66" s="104" t="s">
        <v>1417</v>
      </c>
      <c r="R66" s="104" t="s">
        <v>1444</v>
      </c>
    </row>
    <row r="67" spans="1:18" customFormat="1" x14ac:dyDescent="0.3">
      <c r="A67" s="54" t="s">
        <v>1056</v>
      </c>
      <c r="B67" s="54" t="s">
        <v>181</v>
      </c>
      <c r="C67" s="54" t="s">
        <v>196</v>
      </c>
      <c r="D67" s="54" t="s">
        <v>1057</v>
      </c>
      <c r="E67" s="54" t="s">
        <v>1058</v>
      </c>
      <c r="F67" s="54" t="s">
        <v>429</v>
      </c>
      <c r="G67" s="54" t="s">
        <v>1059</v>
      </c>
      <c r="H67" s="54" t="s">
        <v>258</v>
      </c>
      <c r="I67" s="54" t="s">
        <v>426</v>
      </c>
      <c r="J67" s="54" t="s">
        <v>416</v>
      </c>
      <c r="K67" s="54" t="s">
        <v>1060</v>
      </c>
      <c r="L67" s="54" t="s">
        <v>209</v>
      </c>
      <c r="M67" s="54" t="s">
        <v>197</v>
      </c>
      <c r="N67" s="54" t="s">
        <v>197</v>
      </c>
      <c r="O67" s="54" t="s">
        <v>192</v>
      </c>
      <c r="P67" s="54" t="s">
        <v>1061</v>
      </c>
      <c r="Q67" s="54" t="s">
        <v>1062</v>
      </c>
      <c r="R67" s="54" t="s">
        <v>1063</v>
      </c>
    </row>
    <row r="68" spans="1:18" customFormat="1" x14ac:dyDescent="0.3">
      <c r="A68" s="54" t="s">
        <v>1056</v>
      </c>
      <c r="B68" s="54" t="s">
        <v>181</v>
      </c>
      <c r="C68" s="54" t="s">
        <v>196</v>
      </c>
      <c r="D68" s="54" t="s">
        <v>1064</v>
      </c>
      <c r="E68" s="54" t="s">
        <v>1058</v>
      </c>
      <c r="F68" s="54" t="s">
        <v>429</v>
      </c>
      <c r="G68" s="54" t="s">
        <v>1065</v>
      </c>
      <c r="H68" s="54" t="s">
        <v>322</v>
      </c>
      <c r="I68" s="54" t="s">
        <v>425</v>
      </c>
      <c r="J68" s="54" t="s">
        <v>433</v>
      </c>
      <c r="K68" s="54" t="s">
        <v>1066</v>
      </c>
      <c r="L68" s="54" t="s">
        <v>209</v>
      </c>
      <c r="M68" s="54" t="s">
        <v>438</v>
      </c>
      <c r="N68" s="54" t="s">
        <v>191</v>
      </c>
      <c r="O68" s="54" t="s">
        <v>192</v>
      </c>
      <c r="P68" s="54" t="s">
        <v>1061</v>
      </c>
      <c r="Q68" s="54" t="s">
        <v>1062</v>
      </c>
      <c r="R68" s="54" t="s">
        <v>1067</v>
      </c>
    </row>
    <row r="69" spans="1:18" customFormat="1" x14ac:dyDescent="0.3">
      <c r="A69" s="54" t="s">
        <v>1056</v>
      </c>
      <c r="B69" s="54" t="s">
        <v>181</v>
      </c>
      <c r="C69" s="54" t="s">
        <v>196</v>
      </c>
      <c r="D69" s="54" t="s">
        <v>1068</v>
      </c>
      <c r="E69" s="54" t="s">
        <v>1058</v>
      </c>
      <c r="F69" s="54" t="s">
        <v>429</v>
      </c>
      <c r="G69" s="54" t="s">
        <v>1059</v>
      </c>
      <c r="H69" s="54" t="s">
        <v>253</v>
      </c>
      <c r="I69" s="54" t="s">
        <v>425</v>
      </c>
      <c r="J69" s="54" t="s">
        <v>427</v>
      </c>
      <c r="K69" s="54" t="s">
        <v>1069</v>
      </c>
      <c r="L69" s="54" t="s">
        <v>209</v>
      </c>
      <c r="M69" s="54" t="s">
        <v>438</v>
      </c>
      <c r="N69" s="54" t="s">
        <v>191</v>
      </c>
      <c r="O69" s="54" t="s">
        <v>192</v>
      </c>
      <c r="P69" s="54" t="s">
        <v>1061</v>
      </c>
      <c r="Q69" s="54" t="s">
        <v>1062</v>
      </c>
      <c r="R69" s="54" t="s">
        <v>1070</v>
      </c>
    </row>
    <row r="70" spans="1:18" customFormat="1" x14ac:dyDescent="0.3">
      <c r="A70" s="54" t="s">
        <v>1056</v>
      </c>
      <c r="B70" s="54" t="s">
        <v>181</v>
      </c>
      <c r="C70" s="54" t="s">
        <v>196</v>
      </c>
      <c r="D70" s="54" t="s">
        <v>1071</v>
      </c>
      <c r="E70" s="54" t="s">
        <v>1058</v>
      </c>
      <c r="F70" s="54" t="s">
        <v>429</v>
      </c>
      <c r="G70" s="54" t="s">
        <v>1072</v>
      </c>
      <c r="H70" s="54" t="s">
        <v>127</v>
      </c>
      <c r="I70" s="54" t="s">
        <v>426</v>
      </c>
      <c r="J70" s="54" t="s">
        <v>1073</v>
      </c>
      <c r="K70" s="54" t="s">
        <v>1074</v>
      </c>
      <c r="L70" s="54" t="s">
        <v>209</v>
      </c>
      <c r="M70" s="54" t="s">
        <v>438</v>
      </c>
      <c r="N70" s="54" t="s">
        <v>191</v>
      </c>
      <c r="O70" s="54" t="s">
        <v>192</v>
      </c>
      <c r="P70" s="54" t="s">
        <v>1061</v>
      </c>
      <c r="Q70" s="54" t="s">
        <v>1062</v>
      </c>
      <c r="R70" s="54" t="s">
        <v>1075</v>
      </c>
    </row>
    <row r="71" spans="1:18" customFormat="1" x14ac:dyDescent="0.3">
      <c r="A71" s="54" t="s">
        <v>1056</v>
      </c>
      <c r="B71" s="54" t="s">
        <v>181</v>
      </c>
      <c r="C71" s="54" t="s">
        <v>196</v>
      </c>
      <c r="D71" s="54" t="s">
        <v>1076</v>
      </c>
      <c r="E71" s="54" t="s">
        <v>1058</v>
      </c>
      <c r="F71" s="54" t="s">
        <v>429</v>
      </c>
      <c r="G71" s="54" t="s">
        <v>1077</v>
      </c>
      <c r="H71" s="54" t="s">
        <v>320</v>
      </c>
      <c r="I71" s="54" t="s">
        <v>426</v>
      </c>
      <c r="J71" s="54" t="s">
        <v>427</v>
      </c>
      <c r="K71" s="54" t="s">
        <v>1078</v>
      </c>
      <c r="L71" s="54" t="s">
        <v>209</v>
      </c>
      <c r="M71" s="54" t="s">
        <v>438</v>
      </c>
      <c r="N71" s="54" t="s">
        <v>191</v>
      </c>
      <c r="O71" s="54" t="s">
        <v>192</v>
      </c>
      <c r="P71" s="54" t="s">
        <v>1061</v>
      </c>
      <c r="Q71" s="54" t="s">
        <v>1062</v>
      </c>
      <c r="R71" s="54" t="s">
        <v>1079</v>
      </c>
    </row>
    <row r="72" spans="1:18" customFormat="1" x14ac:dyDescent="0.3">
      <c r="A72" s="54" t="s">
        <v>1056</v>
      </c>
      <c r="B72" s="54" t="s">
        <v>181</v>
      </c>
      <c r="C72" s="54" t="s">
        <v>196</v>
      </c>
      <c r="D72" s="54" t="s">
        <v>1080</v>
      </c>
      <c r="E72" s="54" t="s">
        <v>1058</v>
      </c>
      <c r="F72" s="54" t="s">
        <v>429</v>
      </c>
      <c r="G72" s="54" t="s">
        <v>1077</v>
      </c>
      <c r="H72" s="54" t="s">
        <v>363</v>
      </c>
      <c r="I72" s="54" t="s">
        <v>425</v>
      </c>
      <c r="J72" s="54" t="s">
        <v>416</v>
      </c>
      <c r="K72" s="54" t="s">
        <v>1081</v>
      </c>
      <c r="L72" s="54" t="s">
        <v>209</v>
      </c>
      <c r="M72" s="54" t="s">
        <v>197</v>
      </c>
      <c r="N72" s="54" t="s">
        <v>197</v>
      </c>
      <c r="O72" s="54" t="s">
        <v>192</v>
      </c>
      <c r="P72" s="54" t="s">
        <v>1061</v>
      </c>
      <c r="Q72" s="54" t="s">
        <v>1062</v>
      </c>
      <c r="R72" s="54" t="s">
        <v>1082</v>
      </c>
    </row>
    <row r="73" spans="1:18" customFormat="1" x14ac:dyDescent="0.3">
      <c r="A73" s="54" t="s">
        <v>1056</v>
      </c>
      <c r="B73" s="54" t="s">
        <v>181</v>
      </c>
      <c r="C73" s="54" t="s">
        <v>196</v>
      </c>
      <c r="D73" s="54" t="s">
        <v>1083</v>
      </c>
      <c r="E73" s="54" t="s">
        <v>1058</v>
      </c>
      <c r="F73" s="54" t="s">
        <v>429</v>
      </c>
      <c r="G73" s="54" t="s">
        <v>1084</v>
      </c>
      <c r="H73" s="54" t="s">
        <v>249</v>
      </c>
      <c r="I73" s="54" t="s">
        <v>426</v>
      </c>
      <c r="J73" s="54" t="s">
        <v>433</v>
      </c>
      <c r="K73" s="54" t="s">
        <v>1085</v>
      </c>
      <c r="L73" s="54" t="s">
        <v>209</v>
      </c>
      <c r="M73" s="54" t="s">
        <v>197</v>
      </c>
      <c r="N73" s="54" t="s">
        <v>197</v>
      </c>
      <c r="O73" s="54" t="s">
        <v>192</v>
      </c>
      <c r="P73" s="54" t="s">
        <v>1061</v>
      </c>
      <c r="Q73" s="54" t="s">
        <v>1062</v>
      </c>
      <c r="R73" s="54" t="s">
        <v>1086</v>
      </c>
    </row>
    <row r="74" spans="1:18" customFormat="1" x14ac:dyDescent="0.3">
      <c r="A74" s="54" t="s">
        <v>1056</v>
      </c>
      <c r="B74" s="54" t="s">
        <v>181</v>
      </c>
      <c r="C74" s="54" t="s">
        <v>196</v>
      </c>
      <c r="D74" s="54" t="s">
        <v>1087</v>
      </c>
      <c r="E74" s="54" t="s">
        <v>1058</v>
      </c>
      <c r="F74" s="54" t="s">
        <v>429</v>
      </c>
      <c r="G74" s="54" t="s">
        <v>1088</v>
      </c>
      <c r="H74" s="54" t="s">
        <v>1089</v>
      </c>
      <c r="I74" s="54" t="s">
        <v>425</v>
      </c>
      <c r="J74" s="54" t="s">
        <v>434</v>
      </c>
      <c r="K74" s="54" t="s">
        <v>1090</v>
      </c>
      <c r="L74" s="54" t="s">
        <v>209</v>
      </c>
      <c r="M74" s="54" t="s">
        <v>197</v>
      </c>
      <c r="N74" s="54" t="s">
        <v>197</v>
      </c>
      <c r="O74" s="54" t="s">
        <v>192</v>
      </c>
      <c r="P74" s="54" t="s">
        <v>1061</v>
      </c>
      <c r="Q74" s="54" t="s">
        <v>1062</v>
      </c>
      <c r="R74" s="54" t="s">
        <v>1091</v>
      </c>
    </row>
    <row r="75" spans="1:18" customFormat="1" x14ac:dyDescent="0.3">
      <c r="A75" s="54" t="s">
        <v>1056</v>
      </c>
      <c r="B75" s="54" t="s">
        <v>181</v>
      </c>
      <c r="C75" s="54" t="s">
        <v>196</v>
      </c>
      <c r="D75" s="54" t="s">
        <v>1092</v>
      </c>
      <c r="E75" s="54" t="s">
        <v>1058</v>
      </c>
      <c r="F75" s="54" t="s">
        <v>429</v>
      </c>
      <c r="G75" s="54" t="s">
        <v>1093</v>
      </c>
      <c r="H75" s="54" t="s">
        <v>1094</v>
      </c>
      <c r="I75" s="54" t="s">
        <v>426</v>
      </c>
      <c r="J75" s="54" t="s">
        <v>1095</v>
      </c>
      <c r="K75" s="54" t="s">
        <v>1096</v>
      </c>
      <c r="L75" s="54" t="s">
        <v>209</v>
      </c>
      <c r="M75" s="54" t="s">
        <v>438</v>
      </c>
      <c r="N75" s="54" t="s">
        <v>191</v>
      </c>
      <c r="O75" s="54" t="s">
        <v>192</v>
      </c>
      <c r="P75" s="54" t="s">
        <v>1061</v>
      </c>
      <c r="Q75" s="54" t="s">
        <v>1062</v>
      </c>
      <c r="R75" s="54" t="s">
        <v>1097</v>
      </c>
    </row>
    <row r="76" spans="1:18" customFormat="1" x14ac:dyDescent="0.3">
      <c r="A76" s="54" t="s">
        <v>1056</v>
      </c>
      <c r="B76" s="54" t="s">
        <v>181</v>
      </c>
      <c r="C76" s="54" t="s">
        <v>196</v>
      </c>
      <c r="D76" s="54" t="s">
        <v>1098</v>
      </c>
      <c r="E76" s="54" t="s">
        <v>1058</v>
      </c>
      <c r="F76" s="54" t="s">
        <v>429</v>
      </c>
      <c r="G76" s="54" t="s">
        <v>1099</v>
      </c>
      <c r="H76" s="54" t="s">
        <v>260</v>
      </c>
      <c r="I76" s="54" t="s">
        <v>425</v>
      </c>
      <c r="J76" s="54" t="s">
        <v>434</v>
      </c>
      <c r="K76" s="54" t="s">
        <v>1100</v>
      </c>
      <c r="L76" s="54" t="s">
        <v>209</v>
      </c>
      <c r="M76" s="54" t="s">
        <v>438</v>
      </c>
      <c r="N76" s="54" t="s">
        <v>191</v>
      </c>
      <c r="O76" s="54" t="s">
        <v>192</v>
      </c>
      <c r="P76" s="54" t="s">
        <v>1061</v>
      </c>
      <c r="Q76" s="54" t="s">
        <v>1062</v>
      </c>
      <c r="R76" s="54" t="s">
        <v>1101</v>
      </c>
    </row>
    <row r="77" spans="1:18" customFormat="1" x14ac:dyDescent="0.3">
      <c r="A77" s="54" t="s">
        <v>1056</v>
      </c>
      <c r="B77" s="54" t="s">
        <v>181</v>
      </c>
      <c r="C77" s="54" t="s">
        <v>196</v>
      </c>
      <c r="D77" s="54" t="s">
        <v>1102</v>
      </c>
      <c r="E77" s="54" t="s">
        <v>1058</v>
      </c>
      <c r="F77" s="54" t="s">
        <v>429</v>
      </c>
      <c r="G77" s="54" t="s">
        <v>1088</v>
      </c>
      <c r="H77" s="54" t="s">
        <v>331</v>
      </c>
      <c r="I77" s="54" t="s">
        <v>425</v>
      </c>
      <c r="J77" s="54" t="s">
        <v>434</v>
      </c>
      <c r="K77" s="54" t="s">
        <v>1103</v>
      </c>
      <c r="L77" s="54" t="s">
        <v>209</v>
      </c>
      <c r="M77" s="54" t="s">
        <v>438</v>
      </c>
      <c r="N77" s="54" t="s">
        <v>191</v>
      </c>
      <c r="O77" s="54" t="s">
        <v>192</v>
      </c>
      <c r="P77" s="54" t="s">
        <v>1061</v>
      </c>
      <c r="Q77" s="54" t="s">
        <v>1062</v>
      </c>
      <c r="R77" s="54" t="s">
        <v>1104</v>
      </c>
    </row>
    <row r="78" spans="1:18" customFormat="1" x14ac:dyDescent="0.3">
      <c r="A78" s="54" t="s">
        <v>1056</v>
      </c>
      <c r="B78" s="54" t="s">
        <v>181</v>
      </c>
      <c r="C78" s="54" t="s">
        <v>196</v>
      </c>
      <c r="D78" s="54" t="s">
        <v>1105</v>
      </c>
      <c r="E78" s="54" t="s">
        <v>1058</v>
      </c>
      <c r="F78" s="54" t="s">
        <v>429</v>
      </c>
      <c r="G78" s="54" t="s">
        <v>1106</v>
      </c>
      <c r="H78" s="54" t="s">
        <v>322</v>
      </c>
      <c r="I78" s="54" t="s">
        <v>426</v>
      </c>
      <c r="J78" s="54" t="s">
        <v>1107</v>
      </c>
      <c r="K78" s="54" t="s">
        <v>1108</v>
      </c>
      <c r="L78" s="54" t="s">
        <v>209</v>
      </c>
      <c r="M78" s="54" t="s">
        <v>197</v>
      </c>
      <c r="N78" s="54" t="s">
        <v>197</v>
      </c>
      <c r="O78" s="54" t="s">
        <v>192</v>
      </c>
      <c r="P78" s="54" t="s">
        <v>1061</v>
      </c>
      <c r="Q78" s="54" t="s">
        <v>1062</v>
      </c>
      <c r="R78" s="54" t="s">
        <v>1109</v>
      </c>
    </row>
    <row r="79" spans="1:18" customFormat="1" x14ac:dyDescent="0.3">
      <c r="A79" s="54" t="s">
        <v>1056</v>
      </c>
      <c r="B79" s="54" t="s">
        <v>181</v>
      </c>
      <c r="C79" s="54" t="s">
        <v>196</v>
      </c>
      <c r="D79" s="54" t="s">
        <v>1110</v>
      </c>
      <c r="E79" s="54" t="s">
        <v>1058</v>
      </c>
      <c r="F79" s="54" t="s">
        <v>429</v>
      </c>
      <c r="G79" s="54" t="s">
        <v>1111</v>
      </c>
      <c r="H79" s="54" t="s">
        <v>1112</v>
      </c>
      <c r="I79" s="54" t="s">
        <v>426</v>
      </c>
      <c r="J79" s="54" t="s">
        <v>416</v>
      </c>
      <c r="K79" s="54" t="s">
        <v>1113</v>
      </c>
      <c r="L79" s="54" t="s">
        <v>209</v>
      </c>
      <c r="M79" s="54" t="s">
        <v>197</v>
      </c>
      <c r="N79" s="54" t="s">
        <v>197</v>
      </c>
      <c r="O79" s="54" t="s">
        <v>192</v>
      </c>
      <c r="P79" s="54" t="s">
        <v>1061</v>
      </c>
      <c r="Q79" s="54" t="s">
        <v>1062</v>
      </c>
      <c r="R79" s="54" t="s">
        <v>1114</v>
      </c>
    </row>
    <row r="80" spans="1:18" customFormat="1" x14ac:dyDescent="0.3">
      <c r="A80" s="54" t="s">
        <v>1056</v>
      </c>
      <c r="B80" s="54" t="s">
        <v>181</v>
      </c>
      <c r="C80" s="54" t="s">
        <v>196</v>
      </c>
      <c r="D80" s="54" t="s">
        <v>1115</v>
      </c>
      <c r="E80" s="54" t="s">
        <v>1058</v>
      </c>
      <c r="F80" s="54" t="s">
        <v>429</v>
      </c>
      <c r="G80" s="54" t="s">
        <v>1005</v>
      </c>
      <c r="H80" s="54" t="s">
        <v>1116</v>
      </c>
      <c r="I80" s="54" t="s">
        <v>426</v>
      </c>
      <c r="J80" s="54" t="s">
        <v>433</v>
      </c>
      <c r="K80" s="54" t="s">
        <v>1117</v>
      </c>
      <c r="L80" s="54" t="s">
        <v>209</v>
      </c>
      <c r="M80" s="54" t="s">
        <v>197</v>
      </c>
      <c r="N80" s="54" t="s">
        <v>197</v>
      </c>
      <c r="O80" s="54" t="s">
        <v>192</v>
      </c>
      <c r="P80" s="54" t="s">
        <v>1061</v>
      </c>
      <c r="Q80" s="54" t="s">
        <v>1062</v>
      </c>
      <c r="R80" s="54" t="s">
        <v>1118</v>
      </c>
    </row>
    <row r="81" spans="1:18" customFormat="1" x14ac:dyDescent="0.3">
      <c r="A81" s="54" t="s">
        <v>1056</v>
      </c>
      <c r="B81" s="54" t="s">
        <v>181</v>
      </c>
      <c r="C81" s="54" t="s">
        <v>196</v>
      </c>
      <c r="D81" s="54" t="s">
        <v>1119</v>
      </c>
      <c r="E81" s="54" t="s">
        <v>1058</v>
      </c>
      <c r="F81" s="54" t="s">
        <v>429</v>
      </c>
      <c r="G81" s="54" t="s">
        <v>1120</v>
      </c>
      <c r="H81" s="54" t="s">
        <v>258</v>
      </c>
      <c r="I81" s="54" t="s">
        <v>426</v>
      </c>
      <c r="J81" s="54" t="s">
        <v>695</v>
      </c>
      <c r="K81" s="54" t="s">
        <v>1121</v>
      </c>
      <c r="L81" s="54" t="s">
        <v>209</v>
      </c>
      <c r="M81" s="54" t="s">
        <v>197</v>
      </c>
      <c r="N81" s="54" t="s">
        <v>197</v>
      </c>
      <c r="O81" s="54" t="s">
        <v>192</v>
      </c>
      <c r="P81" s="54" t="s">
        <v>1061</v>
      </c>
      <c r="Q81" s="54" t="s">
        <v>1062</v>
      </c>
      <c r="R81" s="54" t="s">
        <v>1122</v>
      </c>
    </row>
    <row r="82" spans="1:18" customFormat="1" x14ac:dyDescent="0.3">
      <c r="A82" s="54" t="s">
        <v>1056</v>
      </c>
      <c r="B82" s="54" t="s">
        <v>181</v>
      </c>
      <c r="C82" s="54" t="s">
        <v>196</v>
      </c>
      <c r="D82" s="54" t="s">
        <v>1123</v>
      </c>
      <c r="E82" s="54" t="s">
        <v>1058</v>
      </c>
      <c r="F82" s="54" t="s">
        <v>429</v>
      </c>
      <c r="G82" s="54" t="s">
        <v>1120</v>
      </c>
      <c r="H82" s="54" t="s">
        <v>258</v>
      </c>
      <c r="I82" s="54" t="s">
        <v>426</v>
      </c>
      <c r="J82" s="54" t="s">
        <v>427</v>
      </c>
      <c r="K82" s="54" t="s">
        <v>1124</v>
      </c>
      <c r="L82" s="54" t="s">
        <v>209</v>
      </c>
      <c r="M82" s="54" t="s">
        <v>197</v>
      </c>
      <c r="N82" s="54" t="s">
        <v>197</v>
      </c>
      <c r="O82" s="54" t="s">
        <v>192</v>
      </c>
      <c r="P82" s="54" t="s">
        <v>1061</v>
      </c>
      <c r="Q82" s="54" t="s">
        <v>1062</v>
      </c>
      <c r="R82" s="54" t="s">
        <v>1125</v>
      </c>
    </row>
    <row r="83" spans="1:18" customFormat="1" x14ac:dyDescent="0.3">
      <c r="A83" s="54" t="s">
        <v>1056</v>
      </c>
      <c r="B83" s="54" t="s">
        <v>181</v>
      </c>
      <c r="C83" s="54" t="s">
        <v>196</v>
      </c>
      <c r="D83" s="54" t="s">
        <v>1126</v>
      </c>
      <c r="E83" s="54" t="s">
        <v>1058</v>
      </c>
      <c r="F83" s="54" t="s">
        <v>429</v>
      </c>
      <c r="G83" s="54" t="s">
        <v>1120</v>
      </c>
      <c r="H83" s="54" t="s">
        <v>258</v>
      </c>
      <c r="I83" s="54" t="s">
        <v>426</v>
      </c>
      <c r="J83" s="54" t="s">
        <v>1127</v>
      </c>
      <c r="K83" s="54" t="s">
        <v>1128</v>
      </c>
      <c r="L83" s="54" t="s">
        <v>209</v>
      </c>
      <c r="M83" s="54" t="s">
        <v>197</v>
      </c>
      <c r="N83" s="54" t="s">
        <v>197</v>
      </c>
      <c r="O83" s="54" t="s">
        <v>192</v>
      </c>
      <c r="P83" s="54" t="s">
        <v>1061</v>
      </c>
      <c r="Q83" s="54" t="s">
        <v>1062</v>
      </c>
      <c r="R83" s="54" t="s">
        <v>1129</v>
      </c>
    </row>
    <row r="84" spans="1:18" customFormat="1" x14ac:dyDescent="0.3">
      <c r="A84" s="54" t="s">
        <v>1056</v>
      </c>
      <c r="B84" s="54" t="s">
        <v>181</v>
      </c>
      <c r="C84" s="54" t="s">
        <v>196</v>
      </c>
      <c r="D84" s="54" t="s">
        <v>1130</v>
      </c>
      <c r="E84" s="54" t="s">
        <v>1058</v>
      </c>
      <c r="F84" s="54" t="s">
        <v>429</v>
      </c>
      <c r="G84" s="54" t="s">
        <v>1120</v>
      </c>
      <c r="H84" s="54" t="s">
        <v>258</v>
      </c>
      <c r="I84" s="54" t="s">
        <v>426</v>
      </c>
      <c r="J84" s="54" t="s">
        <v>434</v>
      </c>
      <c r="K84" s="54" t="s">
        <v>1131</v>
      </c>
      <c r="L84" s="54" t="s">
        <v>209</v>
      </c>
      <c r="M84" s="54" t="s">
        <v>197</v>
      </c>
      <c r="N84" s="54" t="s">
        <v>197</v>
      </c>
      <c r="O84" s="54" t="s">
        <v>192</v>
      </c>
      <c r="P84" s="54" t="s">
        <v>1061</v>
      </c>
      <c r="Q84" s="54" t="s">
        <v>1062</v>
      </c>
      <c r="R84" s="54" t="s">
        <v>1132</v>
      </c>
    </row>
    <row r="85" spans="1:18" customFormat="1" x14ac:dyDescent="0.3">
      <c r="A85" s="54" t="s">
        <v>1056</v>
      </c>
      <c r="B85" s="54" t="s">
        <v>181</v>
      </c>
      <c r="C85" s="54" t="s">
        <v>196</v>
      </c>
      <c r="D85" s="54" t="s">
        <v>1133</v>
      </c>
      <c r="E85" s="54" t="s">
        <v>1058</v>
      </c>
      <c r="F85" s="54" t="s">
        <v>429</v>
      </c>
      <c r="G85" s="54" t="s">
        <v>1120</v>
      </c>
      <c r="H85" s="54" t="s">
        <v>234</v>
      </c>
      <c r="I85" s="54" t="s">
        <v>426</v>
      </c>
      <c r="J85" s="54" t="s">
        <v>1073</v>
      </c>
      <c r="K85" s="54" t="s">
        <v>1134</v>
      </c>
      <c r="L85" s="54" t="s">
        <v>209</v>
      </c>
      <c r="M85" s="54" t="s">
        <v>197</v>
      </c>
      <c r="N85" s="54" t="s">
        <v>197</v>
      </c>
      <c r="O85" s="54" t="s">
        <v>192</v>
      </c>
      <c r="P85" s="54" t="s">
        <v>1061</v>
      </c>
      <c r="Q85" s="54" t="s">
        <v>1062</v>
      </c>
      <c r="R85" s="54" t="s">
        <v>1135</v>
      </c>
    </row>
    <row r="86" spans="1:18" customFormat="1" x14ac:dyDescent="0.3">
      <c r="A86" s="54" t="s">
        <v>1056</v>
      </c>
      <c r="B86" s="54" t="s">
        <v>181</v>
      </c>
      <c r="C86" s="54" t="s">
        <v>196</v>
      </c>
      <c r="D86" s="54" t="s">
        <v>1136</v>
      </c>
      <c r="E86" s="54" t="s">
        <v>1058</v>
      </c>
      <c r="F86" s="54" t="s">
        <v>429</v>
      </c>
      <c r="G86" s="54" t="s">
        <v>1137</v>
      </c>
      <c r="H86" s="54" t="s">
        <v>258</v>
      </c>
      <c r="I86" s="54" t="s">
        <v>426</v>
      </c>
      <c r="J86" s="54" t="s">
        <v>427</v>
      </c>
      <c r="K86" s="54" t="s">
        <v>1138</v>
      </c>
      <c r="L86" s="54" t="s">
        <v>209</v>
      </c>
      <c r="M86" s="54" t="s">
        <v>197</v>
      </c>
      <c r="N86" s="54" t="s">
        <v>197</v>
      </c>
      <c r="O86" s="54" t="s">
        <v>192</v>
      </c>
      <c r="P86" s="54" t="s">
        <v>1061</v>
      </c>
      <c r="Q86" s="54" t="s">
        <v>1062</v>
      </c>
      <c r="R86" s="54" t="s">
        <v>1139</v>
      </c>
    </row>
    <row r="87" spans="1:18" customFormat="1" x14ac:dyDescent="0.3">
      <c r="A87" s="54" t="s">
        <v>1056</v>
      </c>
      <c r="B87" s="54" t="s">
        <v>181</v>
      </c>
      <c r="C87" s="54" t="s">
        <v>196</v>
      </c>
      <c r="D87" s="54" t="s">
        <v>1140</v>
      </c>
      <c r="E87" s="54" t="s">
        <v>1058</v>
      </c>
      <c r="F87" s="54" t="s">
        <v>429</v>
      </c>
      <c r="G87" s="54" t="s">
        <v>1120</v>
      </c>
      <c r="H87" s="54" t="s">
        <v>258</v>
      </c>
      <c r="I87" s="54" t="s">
        <v>426</v>
      </c>
      <c r="J87" s="54" t="s">
        <v>434</v>
      </c>
      <c r="K87" s="54" t="s">
        <v>1141</v>
      </c>
      <c r="L87" s="54" t="s">
        <v>209</v>
      </c>
      <c r="M87" s="54" t="s">
        <v>197</v>
      </c>
      <c r="N87" s="54" t="s">
        <v>197</v>
      </c>
      <c r="O87" s="54" t="s">
        <v>192</v>
      </c>
      <c r="P87" s="54" t="s">
        <v>1061</v>
      </c>
      <c r="Q87" s="54" t="s">
        <v>1062</v>
      </c>
      <c r="R87" s="54" t="s">
        <v>1142</v>
      </c>
    </row>
    <row r="88" spans="1:18" customFormat="1" x14ac:dyDescent="0.3">
      <c r="A88" s="54" t="s">
        <v>1056</v>
      </c>
      <c r="B88" s="54" t="s">
        <v>181</v>
      </c>
      <c r="C88" s="54" t="s">
        <v>196</v>
      </c>
      <c r="D88" s="54" t="s">
        <v>1143</v>
      </c>
      <c r="E88" s="54" t="s">
        <v>1058</v>
      </c>
      <c r="F88" s="54" t="s">
        <v>429</v>
      </c>
      <c r="G88" s="54" t="s">
        <v>1144</v>
      </c>
      <c r="H88" s="54" t="s">
        <v>334</v>
      </c>
      <c r="I88" s="54" t="s">
        <v>426</v>
      </c>
      <c r="J88" s="54" t="s">
        <v>427</v>
      </c>
      <c r="K88" s="54" t="s">
        <v>1145</v>
      </c>
      <c r="L88" s="54" t="s">
        <v>209</v>
      </c>
      <c r="M88" s="54" t="s">
        <v>197</v>
      </c>
      <c r="N88" s="54" t="s">
        <v>197</v>
      </c>
      <c r="O88" s="54" t="s">
        <v>192</v>
      </c>
      <c r="P88" s="54" t="s">
        <v>1061</v>
      </c>
      <c r="Q88" s="54" t="s">
        <v>1062</v>
      </c>
      <c r="R88" s="54" t="s">
        <v>1146</v>
      </c>
    </row>
    <row r="89" spans="1:18" customFormat="1" x14ac:dyDescent="0.3">
      <c r="A89" s="54" t="s">
        <v>1056</v>
      </c>
      <c r="B89" s="54" t="s">
        <v>181</v>
      </c>
      <c r="C89" s="54" t="s">
        <v>196</v>
      </c>
      <c r="D89" s="54" t="s">
        <v>1147</v>
      </c>
      <c r="E89" s="54" t="s">
        <v>1058</v>
      </c>
      <c r="F89" s="54" t="s">
        <v>429</v>
      </c>
      <c r="G89" s="54" t="s">
        <v>1120</v>
      </c>
      <c r="H89" s="54" t="s">
        <v>234</v>
      </c>
      <c r="I89" s="54" t="s">
        <v>426</v>
      </c>
      <c r="J89" s="54" t="s">
        <v>427</v>
      </c>
      <c r="K89" s="54" t="s">
        <v>1148</v>
      </c>
      <c r="L89" s="54" t="s">
        <v>209</v>
      </c>
      <c r="M89" s="54" t="s">
        <v>197</v>
      </c>
      <c r="N89" s="54" t="s">
        <v>197</v>
      </c>
      <c r="O89" s="54" t="s">
        <v>192</v>
      </c>
      <c r="P89" s="54" t="s">
        <v>1061</v>
      </c>
      <c r="Q89" s="54" t="s">
        <v>1062</v>
      </c>
      <c r="R89" s="54" t="s">
        <v>1149</v>
      </c>
    </row>
    <row r="90" spans="1:18" customFormat="1" x14ac:dyDescent="0.3">
      <c r="A90" s="54" t="s">
        <v>1056</v>
      </c>
      <c r="B90" s="54" t="s">
        <v>181</v>
      </c>
      <c r="C90" s="54" t="s">
        <v>196</v>
      </c>
      <c r="D90" s="54" t="s">
        <v>1150</v>
      </c>
      <c r="E90" s="54" t="s">
        <v>1058</v>
      </c>
      <c r="F90" s="54" t="s">
        <v>429</v>
      </c>
      <c r="G90" s="54" t="s">
        <v>1088</v>
      </c>
      <c r="H90" s="54" t="s">
        <v>236</v>
      </c>
      <c r="I90" s="54" t="s">
        <v>425</v>
      </c>
      <c r="J90" s="54" t="s">
        <v>427</v>
      </c>
      <c r="K90" s="54" t="s">
        <v>1151</v>
      </c>
      <c r="L90" s="54" t="s">
        <v>209</v>
      </c>
      <c r="M90" s="54" t="s">
        <v>197</v>
      </c>
      <c r="N90" s="54" t="s">
        <v>197</v>
      </c>
      <c r="O90" s="54" t="s">
        <v>192</v>
      </c>
      <c r="P90" s="54" t="s">
        <v>1061</v>
      </c>
      <c r="Q90" s="54" t="s">
        <v>1062</v>
      </c>
      <c r="R90" s="54" t="s">
        <v>1152</v>
      </c>
    </row>
    <row r="91" spans="1:18" customFormat="1" x14ac:dyDescent="0.3">
      <c r="A91" s="54" t="s">
        <v>1056</v>
      </c>
      <c r="B91" s="54" t="s">
        <v>181</v>
      </c>
      <c r="C91" s="54" t="s">
        <v>196</v>
      </c>
      <c r="D91" s="54" t="s">
        <v>1153</v>
      </c>
      <c r="E91" s="54" t="s">
        <v>1058</v>
      </c>
      <c r="F91" s="54" t="s">
        <v>429</v>
      </c>
      <c r="G91" s="54" t="s">
        <v>1154</v>
      </c>
      <c r="H91" s="54" t="s">
        <v>258</v>
      </c>
      <c r="I91" s="54" t="s">
        <v>426</v>
      </c>
      <c r="J91" s="54" t="s">
        <v>416</v>
      </c>
      <c r="K91" s="54" t="s">
        <v>1155</v>
      </c>
      <c r="L91" s="54" t="s">
        <v>209</v>
      </c>
      <c r="M91" s="54" t="s">
        <v>197</v>
      </c>
      <c r="N91" s="54" t="s">
        <v>197</v>
      </c>
      <c r="O91" s="54" t="s">
        <v>192</v>
      </c>
      <c r="P91" s="54" t="s">
        <v>1061</v>
      </c>
      <c r="Q91" s="54" t="s">
        <v>1062</v>
      </c>
      <c r="R91" s="54" t="s">
        <v>1156</v>
      </c>
    </row>
    <row r="92" spans="1:18" customFormat="1" x14ac:dyDescent="0.3">
      <c r="A92" s="54" t="s">
        <v>1056</v>
      </c>
      <c r="B92" s="54" t="s">
        <v>181</v>
      </c>
      <c r="C92" s="54" t="s">
        <v>196</v>
      </c>
      <c r="D92" s="54" t="s">
        <v>1157</v>
      </c>
      <c r="E92" s="54" t="s">
        <v>1058</v>
      </c>
      <c r="F92" s="54" t="s">
        <v>429</v>
      </c>
      <c r="G92" s="54" t="s">
        <v>1120</v>
      </c>
      <c r="H92" s="54" t="s">
        <v>1158</v>
      </c>
      <c r="I92" s="54" t="s">
        <v>426</v>
      </c>
      <c r="J92" s="54" t="s">
        <v>427</v>
      </c>
      <c r="K92" s="54" t="s">
        <v>1148</v>
      </c>
      <c r="L92" s="54" t="s">
        <v>209</v>
      </c>
      <c r="M92" s="54" t="s">
        <v>197</v>
      </c>
      <c r="N92" s="54" t="s">
        <v>197</v>
      </c>
      <c r="O92" s="54" t="s">
        <v>192</v>
      </c>
      <c r="P92" s="54" t="s">
        <v>1061</v>
      </c>
      <c r="Q92" s="54" t="s">
        <v>1062</v>
      </c>
      <c r="R92" s="54" t="s">
        <v>1159</v>
      </c>
    </row>
    <row r="93" spans="1:18" customFormat="1" x14ac:dyDescent="0.3">
      <c r="A93" s="54" t="s">
        <v>1056</v>
      </c>
      <c r="B93" s="54" t="s">
        <v>181</v>
      </c>
      <c r="C93" s="54" t="s">
        <v>196</v>
      </c>
      <c r="D93" s="54" t="s">
        <v>1160</v>
      </c>
      <c r="E93" s="54" t="s">
        <v>1058</v>
      </c>
      <c r="F93" s="54" t="s">
        <v>429</v>
      </c>
      <c r="G93" s="54" t="s">
        <v>1120</v>
      </c>
      <c r="H93" s="54" t="s">
        <v>1161</v>
      </c>
      <c r="I93" s="54" t="s">
        <v>426</v>
      </c>
      <c r="J93" s="54" t="s">
        <v>427</v>
      </c>
      <c r="K93" s="54" t="s">
        <v>1162</v>
      </c>
      <c r="L93" s="54" t="s">
        <v>209</v>
      </c>
      <c r="M93" s="54" t="s">
        <v>197</v>
      </c>
      <c r="N93" s="54" t="s">
        <v>197</v>
      </c>
      <c r="O93" s="54" t="s">
        <v>192</v>
      </c>
      <c r="P93" s="54" t="s">
        <v>1061</v>
      </c>
      <c r="Q93" s="54" t="s">
        <v>1062</v>
      </c>
      <c r="R93" s="54" t="s">
        <v>1163</v>
      </c>
    </row>
    <row r="94" spans="1:18" customFormat="1" x14ac:dyDescent="0.3">
      <c r="A94" s="54" t="s">
        <v>1056</v>
      </c>
      <c r="B94" s="54" t="s">
        <v>181</v>
      </c>
      <c r="C94" s="54" t="s">
        <v>196</v>
      </c>
      <c r="D94" s="54" t="s">
        <v>1164</v>
      </c>
      <c r="E94" s="54" t="s">
        <v>1058</v>
      </c>
      <c r="F94" s="54" t="s">
        <v>429</v>
      </c>
      <c r="G94" s="54" t="s">
        <v>1165</v>
      </c>
      <c r="H94" s="54" t="s">
        <v>257</v>
      </c>
      <c r="I94" s="54" t="s">
        <v>426</v>
      </c>
      <c r="J94" s="54" t="s">
        <v>1166</v>
      </c>
      <c r="K94" s="54" t="s">
        <v>1167</v>
      </c>
      <c r="L94" s="54" t="s">
        <v>209</v>
      </c>
      <c r="M94" s="54" t="s">
        <v>197</v>
      </c>
      <c r="N94" s="54" t="s">
        <v>197</v>
      </c>
      <c r="O94" s="54" t="s">
        <v>192</v>
      </c>
      <c r="P94" s="54" t="s">
        <v>1061</v>
      </c>
      <c r="Q94" s="54" t="s">
        <v>1062</v>
      </c>
      <c r="R94" s="54" t="s">
        <v>1168</v>
      </c>
    </row>
    <row r="95" spans="1:18" customFormat="1" x14ac:dyDescent="0.3">
      <c r="A95" s="54" t="s">
        <v>1056</v>
      </c>
      <c r="B95" s="54" t="s">
        <v>181</v>
      </c>
      <c r="C95" s="54" t="s">
        <v>196</v>
      </c>
      <c r="D95" s="54" t="s">
        <v>1169</v>
      </c>
      <c r="E95" s="54" t="s">
        <v>1058</v>
      </c>
      <c r="F95" s="54" t="s">
        <v>429</v>
      </c>
      <c r="G95" s="54" t="s">
        <v>1165</v>
      </c>
      <c r="H95" s="54" t="s">
        <v>257</v>
      </c>
      <c r="I95" s="54" t="s">
        <v>426</v>
      </c>
      <c r="J95" s="54" t="s">
        <v>1166</v>
      </c>
      <c r="K95" s="54" t="s">
        <v>1170</v>
      </c>
      <c r="L95" s="54" t="s">
        <v>209</v>
      </c>
      <c r="M95" s="54" t="s">
        <v>197</v>
      </c>
      <c r="N95" s="54" t="s">
        <v>197</v>
      </c>
      <c r="O95" s="54" t="s">
        <v>192</v>
      </c>
      <c r="P95" s="54" t="s">
        <v>1061</v>
      </c>
      <c r="Q95" s="54" t="s">
        <v>1062</v>
      </c>
      <c r="R95" s="54" t="s">
        <v>1171</v>
      </c>
    </row>
    <row r="96" spans="1:18" customFormat="1" x14ac:dyDescent="0.3">
      <c r="A96" s="54" t="s">
        <v>1056</v>
      </c>
      <c r="B96" s="54" t="s">
        <v>181</v>
      </c>
      <c r="C96" s="54" t="s">
        <v>196</v>
      </c>
      <c r="D96" s="54" t="s">
        <v>1172</v>
      </c>
      <c r="E96" s="54" t="s">
        <v>1058</v>
      </c>
      <c r="F96" s="54" t="s">
        <v>429</v>
      </c>
      <c r="G96" s="54" t="s">
        <v>1120</v>
      </c>
      <c r="H96" s="54" t="s">
        <v>258</v>
      </c>
      <c r="I96" s="54" t="s">
        <v>426</v>
      </c>
      <c r="J96" s="54" t="s">
        <v>1166</v>
      </c>
      <c r="K96" s="54" t="s">
        <v>1173</v>
      </c>
      <c r="L96" s="54" t="s">
        <v>209</v>
      </c>
      <c r="M96" s="54" t="s">
        <v>197</v>
      </c>
      <c r="N96" s="54" t="s">
        <v>197</v>
      </c>
      <c r="O96" s="54" t="s">
        <v>192</v>
      </c>
      <c r="P96" s="54" t="s">
        <v>1061</v>
      </c>
      <c r="Q96" s="54" t="s">
        <v>1062</v>
      </c>
      <c r="R96" s="54" t="s">
        <v>1174</v>
      </c>
    </row>
    <row r="97" spans="1:18" customFormat="1" x14ac:dyDescent="0.3">
      <c r="A97" s="54" t="s">
        <v>1056</v>
      </c>
      <c r="B97" s="54" t="s">
        <v>181</v>
      </c>
      <c r="C97" s="54" t="s">
        <v>196</v>
      </c>
      <c r="D97" s="54" t="s">
        <v>1175</v>
      </c>
      <c r="E97" s="54" t="s">
        <v>1058</v>
      </c>
      <c r="F97" s="54" t="s">
        <v>429</v>
      </c>
      <c r="G97" s="54" t="s">
        <v>1088</v>
      </c>
      <c r="H97" s="54" t="s">
        <v>236</v>
      </c>
      <c r="I97" s="54" t="s">
        <v>425</v>
      </c>
      <c r="J97" s="54" t="s">
        <v>1166</v>
      </c>
      <c r="K97" s="54" t="s">
        <v>1176</v>
      </c>
      <c r="L97" s="54" t="s">
        <v>209</v>
      </c>
      <c r="M97" s="54" t="s">
        <v>197</v>
      </c>
      <c r="N97" s="54" t="s">
        <v>197</v>
      </c>
      <c r="O97" s="54" t="s">
        <v>192</v>
      </c>
      <c r="P97" s="54" t="s">
        <v>1061</v>
      </c>
      <c r="Q97" s="54" t="s">
        <v>1062</v>
      </c>
      <c r="R97" s="54" t="s">
        <v>1177</v>
      </c>
    </row>
    <row r="98" spans="1:18" customFormat="1" x14ac:dyDescent="0.3">
      <c r="A98" s="54" t="s">
        <v>1056</v>
      </c>
      <c r="B98" s="54" t="s">
        <v>181</v>
      </c>
      <c r="C98" s="54" t="s">
        <v>196</v>
      </c>
      <c r="D98" s="54" t="s">
        <v>1178</v>
      </c>
      <c r="E98" s="54" t="s">
        <v>1058</v>
      </c>
      <c r="F98" s="54" t="s">
        <v>429</v>
      </c>
      <c r="G98" s="54" t="s">
        <v>1120</v>
      </c>
      <c r="H98" s="54" t="s">
        <v>258</v>
      </c>
      <c r="I98" s="54" t="s">
        <v>426</v>
      </c>
      <c r="J98" s="54" t="s">
        <v>1166</v>
      </c>
      <c r="K98" s="54" t="s">
        <v>1179</v>
      </c>
      <c r="L98" s="54" t="s">
        <v>209</v>
      </c>
      <c r="M98" s="54" t="s">
        <v>197</v>
      </c>
      <c r="N98" s="54" t="s">
        <v>197</v>
      </c>
      <c r="O98" s="54" t="s">
        <v>192</v>
      </c>
      <c r="P98" s="54" t="s">
        <v>1061</v>
      </c>
      <c r="Q98" s="54" t="s">
        <v>1062</v>
      </c>
      <c r="R98" s="54" t="s">
        <v>1180</v>
      </c>
    </row>
    <row r="99" spans="1:18" customFormat="1" x14ac:dyDescent="0.3">
      <c r="A99" s="54" t="s">
        <v>1056</v>
      </c>
      <c r="B99" s="54" t="s">
        <v>181</v>
      </c>
      <c r="C99" s="54" t="s">
        <v>196</v>
      </c>
      <c r="D99" s="54" t="s">
        <v>1181</v>
      </c>
      <c r="E99" s="54" t="s">
        <v>1058</v>
      </c>
      <c r="F99" s="54" t="s">
        <v>429</v>
      </c>
      <c r="G99" s="54" t="s">
        <v>1120</v>
      </c>
      <c r="H99" s="54" t="s">
        <v>258</v>
      </c>
      <c r="I99" s="54" t="s">
        <v>426</v>
      </c>
      <c r="J99" s="54" t="s">
        <v>416</v>
      </c>
      <c r="K99" s="54" t="s">
        <v>1182</v>
      </c>
      <c r="L99" s="54" t="s">
        <v>209</v>
      </c>
      <c r="M99" s="54" t="s">
        <v>197</v>
      </c>
      <c r="N99" s="54" t="s">
        <v>197</v>
      </c>
      <c r="O99" s="54" t="s">
        <v>192</v>
      </c>
      <c r="P99" s="54" t="s">
        <v>1061</v>
      </c>
      <c r="Q99" s="54" t="s">
        <v>1062</v>
      </c>
      <c r="R99" s="54" t="s">
        <v>1183</v>
      </c>
    </row>
    <row r="100" spans="1:18" customFormat="1" x14ac:dyDescent="0.3">
      <c r="A100" s="54" t="s">
        <v>1056</v>
      </c>
      <c r="B100" s="54" t="s">
        <v>181</v>
      </c>
      <c r="C100" s="54" t="s">
        <v>196</v>
      </c>
      <c r="D100" s="54" t="s">
        <v>1184</v>
      </c>
      <c r="E100" s="54" t="s">
        <v>1058</v>
      </c>
      <c r="F100" s="54" t="s">
        <v>429</v>
      </c>
      <c r="G100" s="54" t="s">
        <v>1120</v>
      </c>
      <c r="H100" s="54" t="s">
        <v>258</v>
      </c>
      <c r="I100" s="54" t="s">
        <v>426</v>
      </c>
      <c r="J100" s="54" t="s">
        <v>416</v>
      </c>
      <c r="K100" s="54" t="s">
        <v>1185</v>
      </c>
      <c r="L100" s="54" t="s">
        <v>209</v>
      </c>
      <c r="M100" s="54" t="s">
        <v>197</v>
      </c>
      <c r="N100" s="54" t="s">
        <v>197</v>
      </c>
      <c r="O100" s="54" t="s">
        <v>192</v>
      </c>
      <c r="P100" s="54" t="s">
        <v>1061</v>
      </c>
      <c r="Q100" s="54" t="s">
        <v>1062</v>
      </c>
      <c r="R100" s="54" t="s">
        <v>1186</v>
      </c>
    </row>
    <row r="101" spans="1:18" customFormat="1" x14ac:dyDescent="0.3">
      <c r="A101" s="54" t="s">
        <v>1056</v>
      </c>
      <c r="B101" s="54" t="s">
        <v>181</v>
      </c>
      <c r="C101" s="54" t="s">
        <v>196</v>
      </c>
      <c r="D101" s="54" t="s">
        <v>1187</v>
      </c>
      <c r="E101" s="54" t="s">
        <v>1058</v>
      </c>
      <c r="F101" s="54" t="s">
        <v>429</v>
      </c>
      <c r="G101" s="54" t="s">
        <v>1088</v>
      </c>
      <c r="H101" s="54" t="s">
        <v>240</v>
      </c>
      <c r="I101" s="54" t="s">
        <v>425</v>
      </c>
      <c r="J101" s="54" t="s">
        <v>434</v>
      </c>
      <c r="K101" s="54" t="s">
        <v>1176</v>
      </c>
      <c r="L101" s="54" t="s">
        <v>209</v>
      </c>
      <c r="M101" s="54" t="s">
        <v>197</v>
      </c>
      <c r="N101" s="54" t="s">
        <v>197</v>
      </c>
      <c r="O101" s="54" t="s">
        <v>192</v>
      </c>
      <c r="P101" s="54" t="s">
        <v>1061</v>
      </c>
      <c r="Q101" s="54" t="s">
        <v>1062</v>
      </c>
      <c r="R101" s="54" t="s">
        <v>1188</v>
      </c>
    </row>
    <row r="102" spans="1:18" customFormat="1" x14ac:dyDescent="0.3">
      <c r="A102" s="54" t="s">
        <v>1056</v>
      </c>
      <c r="B102" s="54" t="s">
        <v>181</v>
      </c>
      <c r="C102" s="54" t="s">
        <v>196</v>
      </c>
      <c r="D102" s="54" t="s">
        <v>1189</v>
      </c>
      <c r="E102" s="54" t="s">
        <v>1058</v>
      </c>
      <c r="F102" s="54" t="s">
        <v>429</v>
      </c>
      <c r="G102" s="54" t="s">
        <v>1120</v>
      </c>
      <c r="H102" s="54" t="s">
        <v>258</v>
      </c>
      <c r="I102" s="54" t="s">
        <v>426</v>
      </c>
      <c r="J102" s="54" t="s">
        <v>1190</v>
      </c>
      <c r="K102" s="54" t="s">
        <v>1191</v>
      </c>
      <c r="L102" s="54" t="s">
        <v>209</v>
      </c>
      <c r="M102" s="54" t="s">
        <v>197</v>
      </c>
      <c r="N102" s="54" t="s">
        <v>197</v>
      </c>
      <c r="O102" s="54" t="s">
        <v>192</v>
      </c>
      <c r="P102" s="54" t="s">
        <v>1061</v>
      </c>
      <c r="Q102" s="54" t="s">
        <v>1062</v>
      </c>
      <c r="R102" s="54" t="s">
        <v>1192</v>
      </c>
    </row>
    <row r="103" spans="1:18" x14ac:dyDescent="0.3">
      <c r="A103" s="54" t="s">
        <v>994</v>
      </c>
      <c r="B103" s="54" t="s">
        <v>181</v>
      </c>
      <c r="C103" s="54" t="s">
        <v>196</v>
      </c>
      <c r="D103" s="54" t="s">
        <v>995</v>
      </c>
      <c r="E103" s="54" t="s">
        <v>228</v>
      </c>
      <c r="F103" s="54" t="s">
        <v>429</v>
      </c>
      <c r="G103" s="54" t="s">
        <v>259</v>
      </c>
      <c r="H103" s="54" t="s">
        <v>996</v>
      </c>
      <c r="I103" s="54" t="s">
        <v>426</v>
      </c>
      <c r="J103" s="54" t="s">
        <v>433</v>
      </c>
      <c r="K103" s="54" t="s">
        <v>997</v>
      </c>
      <c r="L103" s="54" t="s">
        <v>209</v>
      </c>
      <c r="M103" s="54" t="s">
        <v>438</v>
      </c>
      <c r="N103" s="54" t="s">
        <v>191</v>
      </c>
      <c r="O103" s="54" t="s">
        <v>192</v>
      </c>
      <c r="P103" s="54" t="s">
        <v>998</v>
      </c>
      <c r="Q103" s="54" t="s">
        <v>999</v>
      </c>
      <c r="R103" s="54" t="s">
        <v>1000</v>
      </c>
    </row>
    <row r="104" spans="1:18" x14ac:dyDescent="0.3">
      <c r="A104" s="54" t="s">
        <v>994</v>
      </c>
      <c r="B104" s="54" t="s">
        <v>181</v>
      </c>
      <c r="C104" s="54" t="s">
        <v>196</v>
      </c>
      <c r="D104" s="54" t="s">
        <v>1001</v>
      </c>
      <c r="E104" s="54" t="s">
        <v>228</v>
      </c>
      <c r="F104" s="54" t="s">
        <v>429</v>
      </c>
      <c r="G104" s="54" t="s">
        <v>319</v>
      </c>
      <c r="H104" s="54" t="s">
        <v>240</v>
      </c>
      <c r="I104" s="54" t="s">
        <v>426</v>
      </c>
      <c r="J104" s="54" t="s">
        <v>412</v>
      </c>
      <c r="K104" s="54" t="s">
        <v>1002</v>
      </c>
      <c r="L104" s="54" t="s">
        <v>209</v>
      </c>
      <c r="M104" s="54" t="s">
        <v>438</v>
      </c>
      <c r="N104" s="54" t="s">
        <v>191</v>
      </c>
      <c r="O104" s="54" t="s">
        <v>192</v>
      </c>
      <c r="P104" s="54" t="s">
        <v>998</v>
      </c>
      <c r="Q104" s="54" t="s">
        <v>999</v>
      </c>
      <c r="R104" s="54" t="s">
        <v>1003</v>
      </c>
    </row>
    <row r="105" spans="1:18" x14ac:dyDescent="0.3">
      <c r="A105" s="54" t="s">
        <v>994</v>
      </c>
      <c r="B105" s="54" t="s">
        <v>181</v>
      </c>
      <c r="C105" s="54" t="s">
        <v>196</v>
      </c>
      <c r="D105" s="54" t="s">
        <v>1004</v>
      </c>
      <c r="E105" s="54" t="s">
        <v>228</v>
      </c>
      <c r="F105" s="54" t="s">
        <v>429</v>
      </c>
      <c r="G105" s="54" t="s">
        <v>1005</v>
      </c>
      <c r="H105" s="54" t="s">
        <v>1006</v>
      </c>
      <c r="I105" s="54" t="s">
        <v>426</v>
      </c>
      <c r="J105" s="54" t="s">
        <v>419</v>
      </c>
      <c r="K105" s="54" t="s">
        <v>997</v>
      </c>
      <c r="L105" s="54" t="s">
        <v>209</v>
      </c>
      <c r="M105" s="54" t="s">
        <v>438</v>
      </c>
      <c r="N105" s="54" t="s">
        <v>191</v>
      </c>
      <c r="O105" s="54" t="s">
        <v>192</v>
      </c>
      <c r="P105" s="54" t="s">
        <v>998</v>
      </c>
      <c r="Q105" s="54" t="s">
        <v>999</v>
      </c>
      <c r="R105" s="54" t="s">
        <v>1007</v>
      </c>
    </row>
    <row r="106" spans="1:18" x14ac:dyDescent="0.3">
      <c r="A106" s="54" t="s">
        <v>994</v>
      </c>
      <c r="B106" s="54" t="s">
        <v>181</v>
      </c>
      <c r="C106" s="54" t="s">
        <v>196</v>
      </c>
      <c r="D106" s="54" t="s">
        <v>1008</v>
      </c>
      <c r="E106" s="54" t="s">
        <v>228</v>
      </c>
      <c r="F106" s="54" t="s">
        <v>429</v>
      </c>
      <c r="G106" s="54" t="s">
        <v>256</v>
      </c>
      <c r="H106" s="54" t="s">
        <v>327</v>
      </c>
      <c r="I106" s="54" t="s">
        <v>426</v>
      </c>
      <c r="J106" s="54" t="s">
        <v>427</v>
      </c>
      <c r="K106" s="54" t="s">
        <v>1009</v>
      </c>
      <c r="L106" s="54" t="s">
        <v>209</v>
      </c>
      <c r="M106" s="54" t="s">
        <v>438</v>
      </c>
      <c r="N106" s="54" t="s">
        <v>191</v>
      </c>
      <c r="O106" s="54" t="s">
        <v>192</v>
      </c>
      <c r="P106" s="54" t="s">
        <v>998</v>
      </c>
      <c r="Q106" s="54" t="s">
        <v>999</v>
      </c>
      <c r="R106" s="54" t="s">
        <v>1010</v>
      </c>
    </row>
    <row r="107" spans="1:18" x14ac:dyDescent="0.3">
      <c r="A107" s="54" t="s">
        <v>994</v>
      </c>
      <c r="B107" s="54" t="s">
        <v>181</v>
      </c>
      <c r="C107" s="54" t="s">
        <v>196</v>
      </c>
      <c r="D107" s="54" t="s">
        <v>1011</v>
      </c>
      <c r="E107" s="54" t="s">
        <v>228</v>
      </c>
      <c r="F107" s="54" t="s">
        <v>429</v>
      </c>
      <c r="G107" s="54" t="s">
        <v>326</v>
      </c>
      <c r="H107" s="54" t="s">
        <v>258</v>
      </c>
      <c r="I107" s="54" t="s">
        <v>426</v>
      </c>
      <c r="J107" s="54" t="s">
        <v>1012</v>
      </c>
      <c r="K107" s="54" t="s">
        <v>1013</v>
      </c>
      <c r="L107" s="54" t="s">
        <v>209</v>
      </c>
      <c r="M107" s="54" t="s">
        <v>438</v>
      </c>
      <c r="N107" s="54" t="s">
        <v>191</v>
      </c>
      <c r="O107" s="54" t="s">
        <v>192</v>
      </c>
      <c r="P107" s="54" t="s">
        <v>998</v>
      </c>
      <c r="Q107" s="54" t="s">
        <v>999</v>
      </c>
      <c r="R107" s="54" t="s">
        <v>1014</v>
      </c>
    </row>
    <row r="108" spans="1:18" x14ac:dyDescent="0.3">
      <c r="A108" s="54" t="s">
        <v>665</v>
      </c>
      <c r="B108" s="54" t="s">
        <v>181</v>
      </c>
      <c r="C108" s="54" t="s">
        <v>196</v>
      </c>
      <c r="D108" s="54" t="s">
        <v>666</v>
      </c>
      <c r="E108" s="54" t="s">
        <v>228</v>
      </c>
      <c r="F108" s="54" t="s">
        <v>429</v>
      </c>
      <c r="G108" s="54" t="s">
        <v>667</v>
      </c>
      <c r="H108" s="54" t="s">
        <v>258</v>
      </c>
      <c r="I108" s="54" t="s">
        <v>426</v>
      </c>
      <c r="J108" s="54" t="s">
        <v>427</v>
      </c>
      <c r="K108" s="54" t="s">
        <v>668</v>
      </c>
      <c r="L108" s="54" t="s">
        <v>209</v>
      </c>
      <c r="M108" s="54" t="s">
        <v>438</v>
      </c>
      <c r="N108" s="54" t="s">
        <v>206</v>
      </c>
      <c r="O108" s="54" t="s">
        <v>192</v>
      </c>
      <c r="P108" s="54" t="s">
        <v>669</v>
      </c>
      <c r="Q108" s="54" t="s">
        <v>670</v>
      </c>
      <c r="R108" s="54" t="s">
        <v>671</v>
      </c>
    </row>
    <row r="109" spans="1:18" x14ac:dyDescent="0.3">
      <c r="A109" s="54" t="s">
        <v>665</v>
      </c>
      <c r="B109" s="54" t="s">
        <v>181</v>
      </c>
      <c r="C109" s="54" t="s">
        <v>196</v>
      </c>
      <c r="D109" s="54" t="s">
        <v>672</v>
      </c>
      <c r="E109" s="54" t="s">
        <v>228</v>
      </c>
      <c r="F109" s="54" t="s">
        <v>429</v>
      </c>
      <c r="G109" s="54" t="s">
        <v>673</v>
      </c>
      <c r="H109" s="54" t="s">
        <v>258</v>
      </c>
      <c r="I109" s="54" t="s">
        <v>426</v>
      </c>
      <c r="J109" s="54" t="s">
        <v>433</v>
      </c>
      <c r="K109" s="54" t="s">
        <v>674</v>
      </c>
      <c r="L109" s="54" t="s">
        <v>209</v>
      </c>
      <c r="M109" s="54" t="s">
        <v>438</v>
      </c>
      <c r="N109" s="54" t="s">
        <v>206</v>
      </c>
      <c r="O109" s="54" t="s">
        <v>192</v>
      </c>
      <c r="P109" s="54" t="s">
        <v>669</v>
      </c>
      <c r="Q109" s="54" t="s">
        <v>670</v>
      </c>
      <c r="R109" s="54" t="s">
        <v>675</v>
      </c>
    </row>
    <row r="110" spans="1:18" x14ac:dyDescent="0.3">
      <c r="A110" s="54" t="s">
        <v>665</v>
      </c>
      <c r="B110" s="54" t="s">
        <v>181</v>
      </c>
      <c r="C110" s="54" t="s">
        <v>196</v>
      </c>
      <c r="D110" s="54" t="s">
        <v>390</v>
      </c>
      <c r="E110" s="54" t="s">
        <v>228</v>
      </c>
      <c r="F110" s="54" t="s">
        <v>429</v>
      </c>
      <c r="G110" s="54" t="s">
        <v>256</v>
      </c>
      <c r="H110" s="54" t="s">
        <v>231</v>
      </c>
      <c r="I110" s="54" t="s">
        <v>426</v>
      </c>
      <c r="J110" s="54" t="s">
        <v>427</v>
      </c>
      <c r="K110" s="54" t="s">
        <v>676</v>
      </c>
      <c r="L110" s="54" t="s">
        <v>209</v>
      </c>
      <c r="M110" s="54" t="s">
        <v>197</v>
      </c>
      <c r="N110" s="54" t="s">
        <v>197</v>
      </c>
      <c r="O110" s="54" t="s">
        <v>192</v>
      </c>
      <c r="P110" s="54" t="s">
        <v>669</v>
      </c>
      <c r="Q110" s="54" t="s">
        <v>670</v>
      </c>
      <c r="R110" s="54" t="s">
        <v>677</v>
      </c>
    </row>
    <row r="111" spans="1:18" x14ac:dyDescent="0.3">
      <c r="A111" s="54" t="s">
        <v>665</v>
      </c>
      <c r="B111" s="54" t="s">
        <v>181</v>
      </c>
      <c r="C111" s="54" t="s">
        <v>196</v>
      </c>
      <c r="D111" s="54" t="s">
        <v>344</v>
      </c>
      <c r="E111" s="54" t="s">
        <v>228</v>
      </c>
      <c r="F111" s="54" t="s">
        <v>429</v>
      </c>
      <c r="G111" s="54" t="s">
        <v>235</v>
      </c>
      <c r="H111" s="54" t="s">
        <v>260</v>
      </c>
      <c r="I111" s="54" t="s">
        <v>425</v>
      </c>
      <c r="J111" s="54" t="s">
        <v>434</v>
      </c>
      <c r="K111" s="54" t="s">
        <v>6</v>
      </c>
      <c r="L111" s="54" t="s">
        <v>209</v>
      </c>
      <c r="M111" s="54" t="s">
        <v>197</v>
      </c>
      <c r="N111" s="54" t="s">
        <v>197</v>
      </c>
      <c r="O111" s="54" t="s">
        <v>192</v>
      </c>
      <c r="P111" s="54" t="s">
        <v>669</v>
      </c>
      <c r="Q111" s="54" t="s">
        <v>670</v>
      </c>
      <c r="R111" s="54" t="s">
        <v>678</v>
      </c>
    </row>
    <row r="112" spans="1:18" x14ac:dyDescent="0.3">
      <c r="A112" s="54" t="s">
        <v>665</v>
      </c>
      <c r="B112" s="54" t="s">
        <v>181</v>
      </c>
      <c r="C112" s="54" t="s">
        <v>196</v>
      </c>
      <c r="D112" s="54" t="s">
        <v>324</v>
      </c>
      <c r="E112" s="54" t="s">
        <v>228</v>
      </c>
      <c r="F112" s="54" t="s">
        <v>429</v>
      </c>
      <c r="G112" s="54" t="s">
        <v>285</v>
      </c>
      <c r="H112" s="54" t="s">
        <v>253</v>
      </c>
      <c r="I112" s="54" t="s">
        <v>425</v>
      </c>
      <c r="J112" s="54" t="s">
        <v>434</v>
      </c>
      <c r="K112" s="54" t="s">
        <v>679</v>
      </c>
      <c r="L112" s="54" t="s">
        <v>209</v>
      </c>
      <c r="M112" s="54" t="s">
        <v>197</v>
      </c>
      <c r="N112" s="54" t="s">
        <v>197</v>
      </c>
      <c r="O112" s="54" t="s">
        <v>192</v>
      </c>
      <c r="P112" s="54" t="s">
        <v>669</v>
      </c>
      <c r="Q112" s="54" t="s">
        <v>670</v>
      </c>
      <c r="R112" s="54" t="s">
        <v>680</v>
      </c>
    </row>
    <row r="113" spans="1:18" x14ac:dyDescent="0.3">
      <c r="A113" s="54" t="s">
        <v>665</v>
      </c>
      <c r="B113" s="54" t="s">
        <v>181</v>
      </c>
      <c r="C113" s="54" t="s">
        <v>196</v>
      </c>
      <c r="D113" s="54" t="s">
        <v>309</v>
      </c>
      <c r="E113" s="54" t="s">
        <v>228</v>
      </c>
      <c r="F113" s="54" t="s">
        <v>429</v>
      </c>
      <c r="G113" s="54" t="s">
        <v>250</v>
      </c>
      <c r="H113" s="54" t="s">
        <v>334</v>
      </c>
      <c r="I113" s="54" t="s">
        <v>426</v>
      </c>
      <c r="J113" s="54" t="s">
        <v>434</v>
      </c>
      <c r="K113" s="54" t="s">
        <v>681</v>
      </c>
      <c r="L113" s="54" t="s">
        <v>209</v>
      </c>
      <c r="M113" s="54" t="s">
        <v>197</v>
      </c>
      <c r="N113" s="54" t="s">
        <v>197</v>
      </c>
      <c r="O113" s="54" t="s">
        <v>192</v>
      </c>
      <c r="P113" s="54" t="s">
        <v>669</v>
      </c>
      <c r="Q113" s="54" t="s">
        <v>670</v>
      </c>
      <c r="R113" s="54" t="s">
        <v>682</v>
      </c>
    </row>
    <row r="114" spans="1:18" x14ac:dyDescent="0.3">
      <c r="A114" s="54" t="s">
        <v>665</v>
      </c>
      <c r="B114" s="54" t="s">
        <v>181</v>
      </c>
      <c r="C114" s="54" t="s">
        <v>196</v>
      </c>
      <c r="D114" s="54" t="s">
        <v>296</v>
      </c>
      <c r="E114" s="54" t="s">
        <v>228</v>
      </c>
      <c r="F114" s="54" t="s">
        <v>429</v>
      </c>
      <c r="G114" s="54" t="s">
        <v>259</v>
      </c>
      <c r="H114" s="54" t="s">
        <v>332</v>
      </c>
      <c r="I114" s="54" t="s">
        <v>425</v>
      </c>
      <c r="J114" s="54" t="s">
        <v>434</v>
      </c>
      <c r="K114" s="54" t="s">
        <v>683</v>
      </c>
      <c r="L114" s="54" t="s">
        <v>209</v>
      </c>
      <c r="M114" s="54" t="s">
        <v>197</v>
      </c>
      <c r="N114" s="54" t="s">
        <v>197</v>
      </c>
      <c r="O114" s="54" t="s">
        <v>192</v>
      </c>
      <c r="P114" s="54" t="s">
        <v>669</v>
      </c>
      <c r="Q114" s="54" t="s">
        <v>670</v>
      </c>
      <c r="R114" s="54" t="s">
        <v>684</v>
      </c>
    </row>
    <row r="115" spans="1:18" x14ac:dyDescent="0.3">
      <c r="A115" s="54" t="s">
        <v>665</v>
      </c>
      <c r="B115" s="54" t="s">
        <v>181</v>
      </c>
      <c r="C115" s="54" t="s">
        <v>196</v>
      </c>
      <c r="D115" s="54" t="s">
        <v>525</v>
      </c>
      <c r="E115" s="54" t="s">
        <v>228</v>
      </c>
      <c r="F115" s="54" t="s">
        <v>429</v>
      </c>
      <c r="G115" s="54" t="s">
        <v>360</v>
      </c>
      <c r="H115" s="54" t="s">
        <v>260</v>
      </c>
      <c r="I115" s="54" t="s">
        <v>425</v>
      </c>
      <c r="J115" s="54" t="s">
        <v>427</v>
      </c>
      <c r="K115" s="54" t="s">
        <v>6</v>
      </c>
      <c r="L115" s="54" t="s">
        <v>209</v>
      </c>
      <c r="M115" s="54" t="s">
        <v>197</v>
      </c>
      <c r="N115" s="54" t="s">
        <v>197</v>
      </c>
      <c r="O115" s="54" t="s">
        <v>192</v>
      </c>
      <c r="P115" s="54" t="s">
        <v>669</v>
      </c>
      <c r="Q115" s="54" t="s">
        <v>670</v>
      </c>
      <c r="R115" s="54" t="s">
        <v>685</v>
      </c>
    </row>
    <row r="116" spans="1:18" x14ac:dyDescent="0.3">
      <c r="A116" s="54" t="s">
        <v>665</v>
      </c>
      <c r="B116" s="54" t="s">
        <v>181</v>
      </c>
      <c r="C116" s="54" t="s">
        <v>196</v>
      </c>
      <c r="D116" s="54" t="s">
        <v>229</v>
      </c>
      <c r="E116" s="54" t="s">
        <v>228</v>
      </c>
      <c r="F116" s="54" t="s">
        <v>429</v>
      </c>
      <c r="G116" s="54" t="s">
        <v>523</v>
      </c>
      <c r="H116" s="54" t="s">
        <v>332</v>
      </c>
      <c r="I116" s="54" t="s">
        <v>426</v>
      </c>
      <c r="J116" s="54" t="s">
        <v>433</v>
      </c>
      <c r="K116" s="54" t="s">
        <v>686</v>
      </c>
      <c r="L116" s="54" t="s">
        <v>209</v>
      </c>
      <c r="M116" s="54" t="s">
        <v>197</v>
      </c>
      <c r="N116" s="54" t="s">
        <v>197</v>
      </c>
      <c r="O116" s="54" t="s">
        <v>192</v>
      </c>
      <c r="P116" s="54" t="s">
        <v>669</v>
      </c>
      <c r="Q116" s="54" t="s">
        <v>670</v>
      </c>
      <c r="R116" s="54" t="s">
        <v>687</v>
      </c>
    </row>
    <row r="117" spans="1:18" x14ac:dyDescent="0.3">
      <c r="A117" s="54" t="s">
        <v>665</v>
      </c>
      <c r="B117" s="54" t="s">
        <v>181</v>
      </c>
      <c r="C117" s="54" t="s">
        <v>196</v>
      </c>
      <c r="D117" s="54" t="s">
        <v>505</v>
      </c>
      <c r="E117" s="54" t="s">
        <v>228</v>
      </c>
      <c r="F117" s="54" t="s">
        <v>429</v>
      </c>
      <c r="G117" s="54" t="s">
        <v>256</v>
      </c>
      <c r="H117" s="54" t="s">
        <v>258</v>
      </c>
      <c r="I117" s="54" t="s">
        <v>426</v>
      </c>
      <c r="J117" s="54" t="s">
        <v>434</v>
      </c>
      <c r="K117" s="54" t="s">
        <v>688</v>
      </c>
      <c r="L117" s="54" t="s">
        <v>209</v>
      </c>
      <c r="M117" s="54" t="s">
        <v>197</v>
      </c>
      <c r="N117" s="54" t="s">
        <v>197</v>
      </c>
      <c r="O117" s="54" t="s">
        <v>192</v>
      </c>
      <c r="P117" s="54" t="s">
        <v>669</v>
      </c>
      <c r="Q117" s="54" t="s">
        <v>670</v>
      </c>
      <c r="R117" s="54" t="s">
        <v>689</v>
      </c>
    </row>
    <row r="118" spans="1:18" x14ac:dyDescent="0.3">
      <c r="A118" s="54" t="s">
        <v>665</v>
      </c>
      <c r="B118" s="54" t="s">
        <v>181</v>
      </c>
      <c r="C118" s="54" t="s">
        <v>196</v>
      </c>
      <c r="D118" s="54" t="s">
        <v>300</v>
      </c>
      <c r="E118" s="54" t="s">
        <v>228</v>
      </c>
      <c r="F118" s="54" t="s">
        <v>429</v>
      </c>
      <c r="G118" s="54" t="s">
        <v>285</v>
      </c>
      <c r="H118" s="54" t="s">
        <v>253</v>
      </c>
      <c r="I118" s="54" t="s">
        <v>426</v>
      </c>
      <c r="J118" s="54" t="s">
        <v>433</v>
      </c>
      <c r="K118" s="54" t="s">
        <v>690</v>
      </c>
      <c r="L118" s="54" t="s">
        <v>209</v>
      </c>
      <c r="M118" s="54" t="s">
        <v>197</v>
      </c>
      <c r="N118" s="54" t="s">
        <v>197</v>
      </c>
      <c r="O118" s="54" t="s">
        <v>192</v>
      </c>
      <c r="P118" s="54" t="s">
        <v>669</v>
      </c>
      <c r="Q118" s="54" t="s">
        <v>670</v>
      </c>
      <c r="R118" s="54" t="s">
        <v>691</v>
      </c>
    </row>
    <row r="119" spans="1:18" x14ac:dyDescent="0.3">
      <c r="A119" s="54" t="s">
        <v>665</v>
      </c>
      <c r="B119" s="54" t="s">
        <v>181</v>
      </c>
      <c r="C119" s="54" t="s">
        <v>196</v>
      </c>
      <c r="D119" s="54" t="s">
        <v>376</v>
      </c>
      <c r="E119" s="54" t="s">
        <v>228</v>
      </c>
      <c r="F119" s="54" t="s">
        <v>429</v>
      </c>
      <c r="G119" s="54" t="s">
        <v>368</v>
      </c>
      <c r="H119" s="54" t="s">
        <v>241</v>
      </c>
      <c r="I119" s="54" t="s">
        <v>426</v>
      </c>
      <c r="J119" s="54" t="s">
        <v>421</v>
      </c>
      <c r="K119" s="54" t="s">
        <v>692</v>
      </c>
      <c r="L119" s="54" t="s">
        <v>209</v>
      </c>
      <c r="M119" s="54" t="s">
        <v>197</v>
      </c>
      <c r="N119" s="54" t="s">
        <v>197</v>
      </c>
      <c r="O119" s="54" t="s">
        <v>192</v>
      </c>
      <c r="P119" s="54" t="s">
        <v>669</v>
      </c>
      <c r="Q119" s="54" t="s">
        <v>670</v>
      </c>
      <c r="R119" s="54" t="s">
        <v>693</v>
      </c>
    </row>
    <row r="120" spans="1:18" x14ac:dyDescent="0.3">
      <c r="A120" s="54" t="s">
        <v>665</v>
      </c>
      <c r="B120" s="54" t="s">
        <v>181</v>
      </c>
      <c r="C120" s="54" t="s">
        <v>196</v>
      </c>
      <c r="D120" s="54" t="s">
        <v>272</v>
      </c>
      <c r="E120" s="54" t="s">
        <v>228</v>
      </c>
      <c r="F120" s="54" t="s">
        <v>429</v>
      </c>
      <c r="G120" s="54" t="s">
        <v>368</v>
      </c>
      <c r="H120" s="54" t="s">
        <v>241</v>
      </c>
      <c r="I120" s="54" t="s">
        <v>426</v>
      </c>
      <c r="J120" s="54" t="s">
        <v>427</v>
      </c>
      <c r="K120" s="54" t="s">
        <v>692</v>
      </c>
      <c r="L120" s="54" t="s">
        <v>209</v>
      </c>
      <c r="M120" s="54" t="s">
        <v>197</v>
      </c>
      <c r="N120" s="54" t="s">
        <v>197</v>
      </c>
      <c r="O120" s="54" t="s">
        <v>192</v>
      </c>
      <c r="P120" s="54" t="s">
        <v>669</v>
      </c>
      <c r="Q120" s="54" t="s">
        <v>670</v>
      </c>
      <c r="R120" s="54" t="s">
        <v>694</v>
      </c>
    </row>
    <row r="121" spans="1:18" x14ac:dyDescent="0.3">
      <c r="A121" s="54" t="s">
        <v>665</v>
      </c>
      <c r="B121" s="54" t="s">
        <v>181</v>
      </c>
      <c r="C121" s="54" t="s">
        <v>196</v>
      </c>
      <c r="D121" s="54" t="s">
        <v>273</v>
      </c>
      <c r="E121" s="54" t="s">
        <v>228</v>
      </c>
      <c r="F121" s="54" t="s">
        <v>429</v>
      </c>
      <c r="G121" s="54" t="s">
        <v>256</v>
      </c>
      <c r="H121" s="54" t="s">
        <v>346</v>
      </c>
      <c r="I121" s="54" t="s">
        <v>426</v>
      </c>
      <c r="J121" s="54" t="s">
        <v>695</v>
      </c>
      <c r="K121" s="54" t="s">
        <v>696</v>
      </c>
      <c r="L121" s="54" t="s">
        <v>209</v>
      </c>
      <c r="M121" s="54" t="s">
        <v>197</v>
      </c>
      <c r="N121" s="54" t="s">
        <v>197</v>
      </c>
      <c r="O121" s="54" t="s">
        <v>192</v>
      </c>
      <c r="P121" s="54" t="s">
        <v>669</v>
      </c>
      <c r="Q121" s="54" t="s">
        <v>670</v>
      </c>
      <c r="R121" s="54" t="s">
        <v>697</v>
      </c>
    </row>
    <row r="122" spans="1:18" x14ac:dyDescent="0.3">
      <c r="A122" s="54" t="s">
        <v>665</v>
      </c>
      <c r="B122" s="54" t="s">
        <v>181</v>
      </c>
      <c r="C122" s="54" t="s">
        <v>196</v>
      </c>
      <c r="D122" s="54" t="s">
        <v>375</v>
      </c>
      <c r="E122" s="54" t="s">
        <v>228</v>
      </c>
      <c r="F122" s="54" t="s">
        <v>429</v>
      </c>
      <c r="G122" s="54" t="s">
        <v>256</v>
      </c>
      <c r="H122" s="54" t="s">
        <v>328</v>
      </c>
      <c r="I122" s="54" t="s">
        <v>426</v>
      </c>
      <c r="J122" s="54" t="s">
        <v>420</v>
      </c>
      <c r="K122" s="54" t="s">
        <v>698</v>
      </c>
      <c r="L122" s="54" t="s">
        <v>209</v>
      </c>
      <c r="M122" s="54" t="s">
        <v>197</v>
      </c>
      <c r="N122" s="54" t="s">
        <v>197</v>
      </c>
      <c r="O122" s="54" t="s">
        <v>192</v>
      </c>
      <c r="P122" s="54" t="s">
        <v>669</v>
      </c>
      <c r="Q122" s="54" t="s">
        <v>670</v>
      </c>
      <c r="R122" s="54" t="s">
        <v>699</v>
      </c>
    </row>
    <row r="123" spans="1:18" x14ac:dyDescent="0.3">
      <c r="A123" s="54" t="s">
        <v>665</v>
      </c>
      <c r="B123" s="54" t="s">
        <v>181</v>
      </c>
      <c r="C123" s="54" t="s">
        <v>196</v>
      </c>
      <c r="D123" s="54" t="s">
        <v>336</v>
      </c>
      <c r="E123" s="54" t="s">
        <v>228</v>
      </c>
      <c r="F123" s="54" t="s">
        <v>429</v>
      </c>
      <c r="G123" s="54" t="s">
        <v>256</v>
      </c>
      <c r="H123" s="54" t="s">
        <v>327</v>
      </c>
      <c r="I123" s="54" t="s">
        <v>426</v>
      </c>
      <c r="J123" s="54" t="s">
        <v>427</v>
      </c>
      <c r="K123" s="54" t="s">
        <v>700</v>
      </c>
      <c r="L123" s="54" t="s">
        <v>209</v>
      </c>
      <c r="M123" s="54" t="s">
        <v>197</v>
      </c>
      <c r="N123" s="54" t="s">
        <v>197</v>
      </c>
      <c r="O123" s="54" t="s">
        <v>192</v>
      </c>
      <c r="P123" s="54" t="s">
        <v>669</v>
      </c>
      <c r="Q123" s="54" t="s">
        <v>670</v>
      </c>
      <c r="R123" s="54" t="s">
        <v>701</v>
      </c>
    </row>
    <row r="124" spans="1:18" x14ac:dyDescent="0.3">
      <c r="A124" s="54" t="s">
        <v>665</v>
      </c>
      <c r="B124" s="54" t="s">
        <v>181</v>
      </c>
      <c r="C124" s="54" t="s">
        <v>196</v>
      </c>
      <c r="D124" s="54" t="s">
        <v>345</v>
      </c>
      <c r="E124" s="54" t="s">
        <v>228</v>
      </c>
      <c r="F124" s="54" t="s">
        <v>429</v>
      </c>
      <c r="G124" s="54" t="s">
        <v>365</v>
      </c>
      <c r="H124" s="54" t="s">
        <v>238</v>
      </c>
      <c r="I124" s="54" t="s">
        <v>426</v>
      </c>
      <c r="J124" s="54" t="s">
        <v>416</v>
      </c>
      <c r="K124" s="54" t="s">
        <v>367</v>
      </c>
      <c r="L124" s="54" t="s">
        <v>209</v>
      </c>
      <c r="M124" s="54" t="s">
        <v>197</v>
      </c>
      <c r="N124" s="54" t="s">
        <v>197</v>
      </c>
      <c r="O124" s="54" t="s">
        <v>192</v>
      </c>
      <c r="P124" s="54" t="s">
        <v>669</v>
      </c>
      <c r="Q124" s="54" t="s">
        <v>670</v>
      </c>
      <c r="R124" s="54" t="s">
        <v>702</v>
      </c>
    </row>
    <row r="125" spans="1:18" x14ac:dyDescent="0.3">
      <c r="A125" s="54" t="s">
        <v>665</v>
      </c>
      <c r="B125" s="54" t="s">
        <v>181</v>
      </c>
      <c r="C125" s="54" t="s">
        <v>196</v>
      </c>
      <c r="D125" s="54" t="s">
        <v>313</v>
      </c>
      <c r="E125" s="54" t="s">
        <v>228</v>
      </c>
      <c r="F125" s="54" t="s">
        <v>429</v>
      </c>
      <c r="G125" s="54" t="s">
        <v>319</v>
      </c>
      <c r="H125" s="54" t="s">
        <v>240</v>
      </c>
      <c r="I125" s="54" t="s">
        <v>426</v>
      </c>
      <c r="J125" s="54" t="s">
        <v>434</v>
      </c>
      <c r="K125" s="54" t="s">
        <v>703</v>
      </c>
      <c r="L125" s="54" t="s">
        <v>209</v>
      </c>
      <c r="M125" s="54" t="s">
        <v>197</v>
      </c>
      <c r="N125" s="54" t="s">
        <v>197</v>
      </c>
      <c r="O125" s="54" t="s">
        <v>192</v>
      </c>
      <c r="P125" s="54" t="s">
        <v>669</v>
      </c>
      <c r="Q125" s="54" t="s">
        <v>670</v>
      </c>
      <c r="R125" s="54" t="s">
        <v>704</v>
      </c>
    </row>
    <row r="126" spans="1:18" x14ac:dyDescent="0.3">
      <c r="A126" s="54" t="s">
        <v>665</v>
      </c>
      <c r="B126" s="54" t="s">
        <v>181</v>
      </c>
      <c r="C126" s="54" t="s">
        <v>196</v>
      </c>
      <c r="D126" s="54" t="s">
        <v>90</v>
      </c>
      <c r="E126" s="54" t="s">
        <v>228</v>
      </c>
      <c r="F126" s="54" t="s">
        <v>429</v>
      </c>
      <c r="G126" s="54" t="s">
        <v>319</v>
      </c>
      <c r="H126" s="54" t="s">
        <v>236</v>
      </c>
      <c r="I126" s="54" t="s">
        <v>425</v>
      </c>
      <c r="J126" s="54" t="s">
        <v>434</v>
      </c>
      <c r="K126" s="54" t="s">
        <v>705</v>
      </c>
      <c r="L126" s="54" t="s">
        <v>209</v>
      </c>
      <c r="M126" s="54" t="s">
        <v>197</v>
      </c>
      <c r="N126" s="54" t="s">
        <v>197</v>
      </c>
      <c r="O126" s="54" t="s">
        <v>192</v>
      </c>
      <c r="P126" s="54" t="s">
        <v>669</v>
      </c>
      <c r="Q126" s="54" t="s">
        <v>670</v>
      </c>
      <c r="R126" s="54" t="s">
        <v>706</v>
      </c>
    </row>
    <row r="127" spans="1:18" x14ac:dyDescent="0.3">
      <c r="A127" s="54" t="s">
        <v>665</v>
      </c>
      <c r="B127" s="54" t="s">
        <v>181</v>
      </c>
      <c r="C127" s="54" t="s">
        <v>196</v>
      </c>
      <c r="D127" s="54" t="s">
        <v>84</v>
      </c>
      <c r="E127" s="54" t="s">
        <v>228</v>
      </c>
      <c r="F127" s="54" t="s">
        <v>429</v>
      </c>
      <c r="G127" s="54" t="s">
        <v>319</v>
      </c>
      <c r="H127" s="54" t="s">
        <v>236</v>
      </c>
      <c r="I127" s="54" t="s">
        <v>425</v>
      </c>
      <c r="J127" s="54" t="s">
        <v>434</v>
      </c>
      <c r="K127" s="54" t="s">
        <v>707</v>
      </c>
      <c r="L127" s="54" t="s">
        <v>209</v>
      </c>
      <c r="M127" s="54" t="s">
        <v>197</v>
      </c>
      <c r="N127" s="54" t="s">
        <v>197</v>
      </c>
      <c r="O127" s="54" t="s">
        <v>192</v>
      </c>
      <c r="P127" s="54" t="s">
        <v>669</v>
      </c>
      <c r="Q127" s="54" t="s">
        <v>670</v>
      </c>
      <c r="R127" s="54" t="s">
        <v>708</v>
      </c>
    </row>
    <row r="128" spans="1:18" x14ac:dyDescent="0.3">
      <c r="A128" s="54" t="s">
        <v>665</v>
      </c>
      <c r="B128" s="54" t="s">
        <v>181</v>
      </c>
      <c r="C128" s="54" t="s">
        <v>196</v>
      </c>
      <c r="D128" s="54" t="s">
        <v>335</v>
      </c>
      <c r="E128" s="54" t="s">
        <v>228</v>
      </c>
      <c r="F128" s="54" t="s">
        <v>429</v>
      </c>
      <c r="G128" s="54" t="s">
        <v>319</v>
      </c>
      <c r="H128" s="54" t="s">
        <v>240</v>
      </c>
      <c r="I128" s="54" t="s">
        <v>426</v>
      </c>
      <c r="J128" s="54" t="s">
        <v>434</v>
      </c>
      <c r="K128" s="54" t="s">
        <v>707</v>
      </c>
      <c r="L128" s="54" t="s">
        <v>209</v>
      </c>
      <c r="M128" s="54" t="s">
        <v>197</v>
      </c>
      <c r="N128" s="54" t="s">
        <v>197</v>
      </c>
      <c r="O128" s="54" t="s">
        <v>192</v>
      </c>
      <c r="P128" s="54" t="s">
        <v>669</v>
      </c>
      <c r="Q128" s="54" t="s">
        <v>670</v>
      </c>
      <c r="R128" s="54" t="s">
        <v>709</v>
      </c>
    </row>
    <row r="129" spans="1:18" x14ac:dyDescent="0.3">
      <c r="A129" s="54" t="s">
        <v>665</v>
      </c>
      <c r="B129" s="54" t="s">
        <v>181</v>
      </c>
      <c r="C129" s="54" t="s">
        <v>196</v>
      </c>
      <c r="D129" s="54" t="s">
        <v>109</v>
      </c>
      <c r="E129" s="54" t="s">
        <v>228</v>
      </c>
      <c r="F129" s="54" t="s">
        <v>429</v>
      </c>
      <c r="G129" s="54" t="s">
        <v>381</v>
      </c>
      <c r="H129" s="54" t="s">
        <v>234</v>
      </c>
      <c r="I129" s="54" t="s">
        <v>425</v>
      </c>
      <c r="J129" s="54" t="s">
        <v>433</v>
      </c>
      <c r="K129" s="54" t="s">
        <v>710</v>
      </c>
      <c r="L129" s="54" t="s">
        <v>209</v>
      </c>
      <c r="M129" s="54" t="s">
        <v>197</v>
      </c>
      <c r="N129" s="54" t="s">
        <v>197</v>
      </c>
      <c r="O129" s="54" t="s">
        <v>192</v>
      </c>
      <c r="P129" s="54" t="s">
        <v>669</v>
      </c>
      <c r="Q129" s="54" t="s">
        <v>670</v>
      </c>
      <c r="R129" s="54" t="s">
        <v>711</v>
      </c>
    </row>
    <row r="130" spans="1:18" x14ac:dyDescent="0.3">
      <c r="A130" s="54" t="s">
        <v>665</v>
      </c>
      <c r="B130" s="54" t="s">
        <v>181</v>
      </c>
      <c r="C130" s="54" t="s">
        <v>196</v>
      </c>
      <c r="D130" s="54" t="s">
        <v>230</v>
      </c>
      <c r="E130" s="54" t="s">
        <v>228</v>
      </c>
      <c r="F130" s="54" t="s">
        <v>429</v>
      </c>
      <c r="G130" s="54" t="s">
        <v>244</v>
      </c>
      <c r="H130" s="54" t="s">
        <v>363</v>
      </c>
      <c r="I130" s="54" t="s">
        <v>425</v>
      </c>
      <c r="J130" s="54" t="s">
        <v>416</v>
      </c>
      <c r="K130" s="54" t="s">
        <v>712</v>
      </c>
      <c r="L130" s="54" t="s">
        <v>209</v>
      </c>
      <c r="M130" s="54" t="s">
        <v>197</v>
      </c>
      <c r="N130" s="54" t="s">
        <v>197</v>
      </c>
      <c r="O130" s="54" t="s">
        <v>192</v>
      </c>
      <c r="P130" s="54" t="s">
        <v>669</v>
      </c>
      <c r="Q130" s="54" t="s">
        <v>670</v>
      </c>
      <c r="R130" s="54" t="s">
        <v>713</v>
      </c>
    </row>
    <row r="131" spans="1:18" x14ac:dyDescent="0.3">
      <c r="A131" s="54" t="s">
        <v>665</v>
      </c>
      <c r="B131" s="54" t="s">
        <v>181</v>
      </c>
      <c r="C131" s="54" t="s">
        <v>196</v>
      </c>
      <c r="D131" s="54" t="s">
        <v>310</v>
      </c>
      <c r="E131" s="54" t="s">
        <v>228</v>
      </c>
      <c r="F131" s="54" t="s">
        <v>429</v>
      </c>
      <c r="G131" s="54" t="s">
        <v>319</v>
      </c>
      <c r="H131" s="54" t="s">
        <v>240</v>
      </c>
      <c r="I131" s="54" t="s">
        <v>426</v>
      </c>
      <c r="J131" s="54" t="s">
        <v>434</v>
      </c>
      <c r="K131" s="54" t="s">
        <v>714</v>
      </c>
      <c r="L131" s="54" t="s">
        <v>209</v>
      </c>
      <c r="M131" s="54" t="s">
        <v>197</v>
      </c>
      <c r="N131" s="54" t="s">
        <v>197</v>
      </c>
      <c r="O131" s="54" t="s">
        <v>192</v>
      </c>
      <c r="P131" s="54" t="s">
        <v>669</v>
      </c>
      <c r="Q131" s="54" t="s">
        <v>670</v>
      </c>
      <c r="R131" s="54" t="s">
        <v>715</v>
      </c>
    </row>
    <row r="132" spans="1:18" x14ac:dyDescent="0.3">
      <c r="A132" s="54" t="s">
        <v>665</v>
      </c>
      <c r="B132" s="54" t="s">
        <v>181</v>
      </c>
      <c r="C132" s="54" t="s">
        <v>196</v>
      </c>
      <c r="D132" s="54" t="s">
        <v>716</v>
      </c>
      <c r="E132" s="54" t="s">
        <v>228</v>
      </c>
      <c r="F132" s="54" t="s">
        <v>429</v>
      </c>
      <c r="G132" s="54" t="s">
        <v>351</v>
      </c>
      <c r="H132" s="54" t="s">
        <v>247</v>
      </c>
      <c r="I132" s="54" t="s">
        <v>426</v>
      </c>
      <c r="J132" s="54" t="s">
        <v>419</v>
      </c>
      <c r="K132" s="54" t="s">
        <v>717</v>
      </c>
      <c r="L132" s="54" t="s">
        <v>199</v>
      </c>
      <c r="M132" s="54" t="s">
        <v>438</v>
      </c>
      <c r="N132" s="54" t="s">
        <v>191</v>
      </c>
      <c r="O132" s="54" t="s">
        <v>192</v>
      </c>
      <c r="P132" s="54" t="s">
        <v>669</v>
      </c>
      <c r="Q132" s="54" t="s">
        <v>670</v>
      </c>
      <c r="R132" s="54" t="s">
        <v>718</v>
      </c>
    </row>
    <row r="133" spans="1:18" x14ac:dyDescent="0.3">
      <c r="A133" s="54" t="s">
        <v>665</v>
      </c>
      <c r="B133" s="54" t="s">
        <v>181</v>
      </c>
      <c r="C133" s="54" t="s">
        <v>196</v>
      </c>
      <c r="D133" s="54" t="s">
        <v>719</v>
      </c>
      <c r="E133" s="54" t="s">
        <v>228</v>
      </c>
      <c r="F133" s="54" t="s">
        <v>429</v>
      </c>
      <c r="G133" s="54" t="s">
        <v>369</v>
      </c>
      <c r="H133" s="54" t="s">
        <v>246</v>
      </c>
      <c r="I133" s="54" t="s">
        <v>425</v>
      </c>
      <c r="J133" s="54" t="s">
        <v>433</v>
      </c>
      <c r="K133" s="54" t="s">
        <v>720</v>
      </c>
      <c r="L133" s="54" t="s">
        <v>209</v>
      </c>
      <c r="M133" s="54" t="s">
        <v>438</v>
      </c>
      <c r="N133" s="54" t="s">
        <v>191</v>
      </c>
      <c r="O133" s="54" t="s">
        <v>192</v>
      </c>
      <c r="P133" s="54" t="s">
        <v>669</v>
      </c>
      <c r="Q133" s="54" t="s">
        <v>670</v>
      </c>
      <c r="R133" s="54" t="s">
        <v>721</v>
      </c>
    </row>
    <row r="134" spans="1:18" x14ac:dyDescent="0.3">
      <c r="A134" s="54" t="s">
        <v>665</v>
      </c>
      <c r="B134" s="54" t="s">
        <v>181</v>
      </c>
      <c r="C134" s="54" t="s">
        <v>196</v>
      </c>
      <c r="D134" s="54" t="s">
        <v>722</v>
      </c>
      <c r="E134" s="54" t="s">
        <v>228</v>
      </c>
      <c r="F134" s="54" t="s">
        <v>429</v>
      </c>
      <c r="G134" s="54" t="s">
        <v>252</v>
      </c>
      <c r="H134" s="54" t="s">
        <v>245</v>
      </c>
      <c r="I134" s="54" t="s">
        <v>425</v>
      </c>
      <c r="J134" s="54" t="s">
        <v>434</v>
      </c>
      <c r="K134" s="54" t="s">
        <v>723</v>
      </c>
      <c r="L134" s="54" t="s">
        <v>209</v>
      </c>
      <c r="M134" s="54" t="s">
        <v>438</v>
      </c>
      <c r="N134" s="54" t="s">
        <v>191</v>
      </c>
      <c r="O134" s="54" t="s">
        <v>192</v>
      </c>
      <c r="P134" s="54" t="s">
        <v>669</v>
      </c>
      <c r="Q134" s="54" t="s">
        <v>670</v>
      </c>
      <c r="R134" s="54" t="s">
        <v>724</v>
      </c>
    </row>
    <row r="135" spans="1:18" x14ac:dyDescent="0.3">
      <c r="A135" s="54" t="s">
        <v>665</v>
      </c>
      <c r="B135" s="54" t="s">
        <v>181</v>
      </c>
      <c r="C135" s="54" t="s">
        <v>196</v>
      </c>
      <c r="D135" s="54" t="s">
        <v>725</v>
      </c>
      <c r="E135" s="54" t="s">
        <v>228</v>
      </c>
      <c r="F135" s="54" t="s">
        <v>429</v>
      </c>
      <c r="G135" s="54" t="s">
        <v>356</v>
      </c>
      <c r="H135" s="54" t="s">
        <v>248</v>
      </c>
      <c r="I135" s="54" t="s">
        <v>425</v>
      </c>
      <c r="J135" s="54" t="s">
        <v>434</v>
      </c>
      <c r="K135" s="54" t="s">
        <v>726</v>
      </c>
      <c r="L135" s="54" t="s">
        <v>209</v>
      </c>
      <c r="M135" s="54" t="s">
        <v>438</v>
      </c>
      <c r="N135" s="54" t="s">
        <v>191</v>
      </c>
      <c r="O135" s="54" t="s">
        <v>192</v>
      </c>
      <c r="P135" s="54" t="s">
        <v>669</v>
      </c>
      <c r="Q135" s="54" t="s">
        <v>670</v>
      </c>
      <c r="R135" s="54" t="s">
        <v>727</v>
      </c>
    </row>
    <row r="136" spans="1:18" x14ac:dyDescent="0.3">
      <c r="A136" s="54" t="s">
        <v>665</v>
      </c>
      <c r="B136" s="54" t="s">
        <v>181</v>
      </c>
      <c r="C136" s="54" t="s">
        <v>196</v>
      </c>
      <c r="D136" s="54" t="s">
        <v>728</v>
      </c>
      <c r="E136" s="54" t="s">
        <v>228</v>
      </c>
      <c r="F136" s="54" t="s">
        <v>429</v>
      </c>
      <c r="G136" s="54" t="s">
        <v>500</v>
      </c>
      <c r="H136" s="54" t="s">
        <v>257</v>
      </c>
      <c r="I136" s="54" t="s">
        <v>426</v>
      </c>
      <c r="J136" s="54" t="s">
        <v>729</v>
      </c>
      <c r="K136" s="54" t="s">
        <v>730</v>
      </c>
      <c r="L136" s="54" t="s">
        <v>209</v>
      </c>
      <c r="M136" s="54" t="s">
        <v>197</v>
      </c>
      <c r="N136" s="54" t="s">
        <v>197</v>
      </c>
      <c r="O136" s="54" t="s">
        <v>192</v>
      </c>
      <c r="P136" s="54" t="s">
        <v>669</v>
      </c>
      <c r="Q136" s="54" t="s">
        <v>670</v>
      </c>
      <c r="R136" s="54" t="s">
        <v>731</v>
      </c>
    </row>
    <row r="137" spans="1:18" x14ac:dyDescent="0.3">
      <c r="A137" s="4" t="s">
        <v>286</v>
      </c>
      <c r="B137" s="4" t="s">
        <v>181</v>
      </c>
      <c r="C137" s="4" t="s">
        <v>196</v>
      </c>
      <c r="D137" s="4" t="s">
        <v>330</v>
      </c>
      <c r="E137" s="4" t="s">
        <v>228</v>
      </c>
      <c r="F137" s="4" t="s">
        <v>429</v>
      </c>
      <c r="G137" s="4" t="s">
        <v>326</v>
      </c>
      <c r="H137" s="4" t="s">
        <v>255</v>
      </c>
      <c r="I137" s="4" t="s">
        <v>425</v>
      </c>
      <c r="J137" s="4" t="s">
        <v>433</v>
      </c>
      <c r="K137" s="4" t="s">
        <v>66</v>
      </c>
      <c r="L137" s="4" t="s">
        <v>209</v>
      </c>
      <c r="M137" s="4" t="s">
        <v>438</v>
      </c>
      <c r="N137" s="4" t="s">
        <v>196</v>
      </c>
      <c r="O137" s="4" t="s">
        <v>196</v>
      </c>
      <c r="P137" s="4" t="s">
        <v>196</v>
      </c>
      <c r="Q137" s="4" t="s">
        <v>196</v>
      </c>
      <c r="R137" s="4" t="s">
        <v>196</v>
      </c>
    </row>
    <row r="138" spans="1:18" x14ac:dyDescent="0.3">
      <c r="A138" s="4" t="s">
        <v>286</v>
      </c>
      <c r="B138" s="4" t="s">
        <v>181</v>
      </c>
      <c r="C138" s="4" t="s">
        <v>196</v>
      </c>
      <c r="D138" s="4" t="s">
        <v>324</v>
      </c>
      <c r="E138" s="4" t="s">
        <v>228</v>
      </c>
      <c r="F138" s="4" t="s">
        <v>429</v>
      </c>
      <c r="G138" s="4" t="s">
        <v>285</v>
      </c>
      <c r="H138" s="4" t="s">
        <v>253</v>
      </c>
      <c r="I138" s="4" t="s">
        <v>425</v>
      </c>
      <c r="J138" s="4" t="s">
        <v>434</v>
      </c>
      <c r="K138" s="4" t="s">
        <v>6</v>
      </c>
      <c r="L138" s="4" t="s">
        <v>209</v>
      </c>
      <c r="M138" s="4" t="s">
        <v>438</v>
      </c>
      <c r="N138" s="4" t="s">
        <v>196</v>
      </c>
      <c r="O138" s="4" t="s">
        <v>196</v>
      </c>
      <c r="P138" s="4" t="s">
        <v>196</v>
      </c>
      <c r="Q138" s="4" t="s">
        <v>196</v>
      </c>
      <c r="R138" s="4" t="s">
        <v>196</v>
      </c>
    </row>
    <row r="139" spans="1:18" x14ac:dyDescent="0.3">
      <c r="A139" s="4" t="s">
        <v>286</v>
      </c>
      <c r="B139" s="4" t="s">
        <v>181</v>
      </c>
      <c r="C139" s="4" t="s">
        <v>196</v>
      </c>
      <c r="D139" s="4" t="s">
        <v>344</v>
      </c>
      <c r="E139" s="4" t="s">
        <v>228</v>
      </c>
      <c r="F139" s="4" t="s">
        <v>429</v>
      </c>
      <c r="G139" s="4" t="s">
        <v>235</v>
      </c>
      <c r="H139" s="4" t="s">
        <v>260</v>
      </c>
      <c r="I139" s="4" t="s">
        <v>425</v>
      </c>
      <c r="J139" s="4" t="s">
        <v>434</v>
      </c>
      <c r="K139" s="4" t="s">
        <v>6</v>
      </c>
      <c r="L139" s="4" t="s">
        <v>209</v>
      </c>
      <c r="M139" s="4" t="s">
        <v>438</v>
      </c>
      <c r="N139" s="4" t="s">
        <v>196</v>
      </c>
      <c r="O139" s="4" t="s">
        <v>196</v>
      </c>
      <c r="P139" s="4" t="s">
        <v>196</v>
      </c>
      <c r="Q139" s="4" t="s">
        <v>196</v>
      </c>
      <c r="R139" s="4" t="s">
        <v>196</v>
      </c>
    </row>
    <row r="140" spans="1:18" x14ac:dyDescent="0.3">
      <c r="A140" s="4" t="s">
        <v>286</v>
      </c>
      <c r="B140" s="4" t="s">
        <v>181</v>
      </c>
      <c r="C140" s="4" t="s">
        <v>196</v>
      </c>
      <c r="D140" s="4" t="s">
        <v>382</v>
      </c>
      <c r="E140" s="4" t="s">
        <v>228</v>
      </c>
      <c r="F140" s="4" t="s">
        <v>429</v>
      </c>
      <c r="G140" s="4" t="s">
        <v>251</v>
      </c>
      <c r="H140" s="4" t="s">
        <v>243</v>
      </c>
      <c r="I140" s="4" t="s">
        <v>425</v>
      </c>
      <c r="J140" s="4" t="s">
        <v>434</v>
      </c>
      <c r="K140" s="4" t="s">
        <v>115</v>
      </c>
      <c r="L140" s="4" t="s">
        <v>209</v>
      </c>
      <c r="M140" s="4" t="s">
        <v>438</v>
      </c>
      <c r="N140" s="4" t="s">
        <v>196</v>
      </c>
      <c r="O140" s="4" t="s">
        <v>196</v>
      </c>
      <c r="P140" s="4" t="s">
        <v>196</v>
      </c>
      <c r="Q140" s="4" t="s">
        <v>196</v>
      </c>
      <c r="R140" s="4" t="s">
        <v>196</v>
      </c>
    </row>
    <row r="141" spans="1:18" x14ac:dyDescent="0.3">
      <c r="A141" s="4" t="s">
        <v>286</v>
      </c>
      <c r="B141" s="4" t="s">
        <v>181</v>
      </c>
      <c r="C141" s="4" t="s">
        <v>196</v>
      </c>
      <c r="D141" s="4" t="s">
        <v>390</v>
      </c>
      <c r="E141" s="4" t="s">
        <v>228</v>
      </c>
      <c r="F141" s="4" t="s">
        <v>429</v>
      </c>
      <c r="G141" s="4" t="s">
        <v>256</v>
      </c>
      <c r="H141" s="4" t="s">
        <v>231</v>
      </c>
      <c r="I141" s="4" t="s">
        <v>426</v>
      </c>
      <c r="J141" s="4" t="s">
        <v>427</v>
      </c>
      <c r="K141" s="4" t="s">
        <v>31</v>
      </c>
      <c r="L141" s="4" t="s">
        <v>209</v>
      </c>
      <c r="M141" s="4" t="s">
        <v>438</v>
      </c>
      <c r="N141" s="4" t="s">
        <v>196</v>
      </c>
      <c r="O141" s="4" t="s">
        <v>196</v>
      </c>
      <c r="P141" s="4" t="s">
        <v>196</v>
      </c>
      <c r="Q141" s="4" t="s">
        <v>196</v>
      </c>
      <c r="R141" s="4" t="s">
        <v>196</v>
      </c>
    </row>
    <row r="142" spans="1:18" x14ac:dyDescent="0.3">
      <c r="A142" s="4" t="s">
        <v>286</v>
      </c>
      <c r="B142" s="4" t="s">
        <v>181</v>
      </c>
      <c r="C142" s="4" t="s">
        <v>196</v>
      </c>
      <c r="D142" s="4" t="s">
        <v>501</v>
      </c>
      <c r="E142" s="4" t="s">
        <v>228</v>
      </c>
      <c r="F142" s="4" t="s">
        <v>429</v>
      </c>
      <c r="G142" s="4" t="s">
        <v>251</v>
      </c>
      <c r="H142" s="4" t="s">
        <v>243</v>
      </c>
      <c r="I142" s="4" t="s">
        <v>425</v>
      </c>
      <c r="J142" s="4" t="s">
        <v>427</v>
      </c>
      <c r="K142" s="4" t="s">
        <v>9</v>
      </c>
      <c r="L142" s="4" t="s">
        <v>209</v>
      </c>
      <c r="M142" s="4" t="s">
        <v>438</v>
      </c>
      <c r="N142" s="4" t="s">
        <v>196</v>
      </c>
      <c r="O142" s="4" t="s">
        <v>196</v>
      </c>
      <c r="P142" s="4" t="s">
        <v>196</v>
      </c>
      <c r="Q142" s="4" t="s">
        <v>196</v>
      </c>
      <c r="R142" s="4" t="s">
        <v>196</v>
      </c>
    </row>
    <row r="143" spans="1:18" x14ac:dyDescent="0.3">
      <c r="A143" s="4" t="s">
        <v>286</v>
      </c>
      <c r="B143" s="4" t="s">
        <v>181</v>
      </c>
      <c r="C143" s="4" t="s">
        <v>196</v>
      </c>
      <c r="D143" s="4" t="s">
        <v>377</v>
      </c>
      <c r="E143" s="4" t="s">
        <v>228</v>
      </c>
      <c r="F143" s="4" t="s">
        <v>429</v>
      </c>
      <c r="G143" s="4" t="s">
        <v>319</v>
      </c>
      <c r="H143" s="4" t="s">
        <v>331</v>
      </c>
      <c r="I143" s="4" t="s">
        <v>425</v>
      </c>
      <c r="J143" s="4" t="s">
        <v>434</v>
      </c>
      <c r="K143" s="4" t="s">
        <v>321</v>
      </c>
      <c r="L143" s="4" t="s">
        <v>209</v>
      </c>
      <c r="M143" s="4" t="s">
        <v>438</v>
      </c>
      <c r="N143" s="4" t="s">
        <v>196</v>
      </c>
      <c r="O143" s="4" t="s">
        <v>196</v>
      </c>
      <c r="P143" s="4" t="s">
        <v>196</v>
      </c>
      <c r="Q143" s="4" t="s">
        <v>196</v>
      </c>
      <c r="R143" s="4" t="s">
        <v>196</v>
      </c>
    </row>
    <row r="144" spans="1:18" x14ac:dyDescent="0.3">
      <c r="A144" s="4" t="s">
        <v>286</v>
      </c>
      <c r="B144" s="4" t="s">
        <v>181</v>
      </c>
      <c r="C144" s="4" t="s">
        <v>196</v>
      </c>
      <c r="D144" s="4" t="s">
        <v>339</v>
      </c>
      <c r="E144" s="4" t="s">
        <v>228</v>
      </c>
      <c r="F144" s="4" t="s">
        <v>429</v>
      </c>
      <c r="G144" s="4" t="s">
        <v>318</v>
      </c>
      <c r="H144" s="4" t="s">
        <v>322</v>
      </c>
      <c r="I144" s="4" t="s">
        <v>425</v>
      </c>
      <c r="J144" s="4" t="s">
        <v>433</v>
      </c>
      <c r="K144" s="4" t="s">
        <v>111</v>
      </c>
      <c r="L144" s="4" t="s">
        <v>209</v>
      </c>
      <c r="M144" s="4" t="s">
        <v>438</v>
      </c>
      <c r="N144" s="4" t="s">
        <v>196</v>
      </c>
      <c r="O144" s="4" t="s">
        <v>196</v>
      </c>
      <c r="P144" s="4" t="s">
        <v>196</v>
      </c>
      <c r="Q144" s="4" t="s">
        <v>196</v>
      </c>
      <c r="R144" s="4" t="s">
        <v>196</v>
      </c>
    </row>
    <row r="145" spans="1:18" x14ac:dyDescent="0.3">
      <c r="A145" s="4" t="s">
        <v>286</v>
      </c>
      <c r="B145" s="4" t="s">
        <v>181</v>
      </c>
      <c r="C145" s="4" t="s">
        <v>196</v>
      </c>
      <c r="D145" s="4" t="s">
        <v>314</v>
      </c>
      <c r="E145" s="4" t="s">
        <v>228</v>
      </c>
      <c r="F145" s="4" t="s">
        <v>429</v>
      </c>
      <c r="G145" s="4" t="s">
        <v>120</v>
      </c>
      <c r="H145" s="4" t="s">
        <v>378</v>
      </c>
      <c r="I145" s="4" t="s">
        <v>425</v>
      </c>
      <c r="J145" s="4" t="s">
        <v>433</v>
      </c>
      <c r="K145" s="4" t="s">
        <v>233</v>
      </c>
      <c r="L145" s="4" t="s">
        <v>209</v>
      </c>
      <c r="M145" s="4" t="s">
        <v>438</v>
      </c>
      <c r="N145" s="4" t="s">
        <v>196</v>
      </c>
      <c r="O145" s="4" t="s">
        <v>196</v>
      </c>
      <c r="P145" s="4" t="s">
        <v>196</v>
      </c>
      <c r="Q145" s="4" t="s">
        <v>196</v>
      </c>
      <c r="R145" s="4" t="s">
        <v>196</v>
      </c>
    </row>
    <row r="146" spans="1:18" x14ac:dyDescent="0.3">
      <c r="A146" s="4" t="s">
        <v>286</v>
      </c>
      <c r="B146" s="4" t="s">
        <v>181</v>
      </c>
      <c r="C146" s="4" t="s">
        <v>196</v>
      </c>
      <c r="D146" s="4" t="s">
        <v>387</v>
      </c>
      <c r="E146" s="4" t="s">
        <v>228</v>
      </c>
      <c r="F146" s="4" t="s">
        <v>429</v>
      </c>
      <c r="G146" s="4" t="s">
        <v>252</v>
      </c>
      <c r="H146" s="4" t="s">
        <v>255</v>
      </c>
      <c r="I146" s="4" t="s">
        <v>425</v>
      </c>
      <c r="J146" s="4" t="s">
        <v>433</v>
      </c>
      <c r="K146" s="4" t="s">
        <v>65</v>
      </c>
      <c r="L146" s="4" t="s">
        <v>209</v>
      </c>
      <c r="M146" s="4" t="s">
        <v>438</v>
      </c>
      <c r="N146" s="4" t="s">
        <v>196</v>
      </c>
      <c r="O146" s="4" t="s">
        <v>196</v>
      </c>
      <c r="P146" s="4" t="s">
        <v>196</v>
      </c>
      <c r="Q146" s="4" t="s">
        <v>196</v>
      </c>
      <c r="R146" s="4" t="s">
        <v>196</v>
      </c>
    </row>
    <row r="147" spans="1:18" x14ac:dyDescent="0.3">
      <c r="A147" s="4" t="s">
        <v>286</v>
      </c>
      <c r="B147" s="4" t="s">
        <v>181</v>
      </c>
      <c r="C147" s="4" t="s">
        <v>196</v>
      </c>
      <c r="D147" s="4" t="s">
        <v>386</v>
      </c>
      <c r="E147" s="4" t="s">
        <v>228</v>
      </c>
      <c r="F147" s="4" t="s">
        <v>429</v>
      </c>
      <c r="G147" s="4" t="s">
        <v>244</v>
      </c>
      <c r="H147" s="4" t="s">
        <v>320</v>
      </c>
      <c r="I147" s="4" t="s">
        <v>425</v>
      </c>
      <c r="J147" s="4" t="s">
        <v>427</v>
      </c>
      <c r="K147" s="4" t="s">
        <v>509</v>
      </c>
      <c r="L147" s="4" t="s">
        <v>209</v>
      </c>
      <c r="M147" s="4" t="s">
        <v>438</v>
      </c>
      <c r="N147" s="4" t="s">
        <v>196</v>
      </c>
      <c r="O147" s="4" t="s">
        <v>196</v>
      </c>
      <c r="P147" s="4" t="s">
        <v>196</v>
      </c>
      <c r="Q147" s="4" t="s">
        <v>196</v>
      </c>
      <c r="R147" s="4" t="s">
        <v>196</v>
      </c>
    </row>
    <row r="148" spans="1:18" x14ac:dyDescent="0.3">
      <c r="A148" s="4" t="s">
        <v>286</v>
      </c>
      <c r="B148" s="4" t="s">
        <v>181</v>
      </c>
      <c r="C148" s="4" t="s">
        <v>196</v>
      </c>
      <c r="D148" s="4" t="s">
        <v>374</v>
      </c>
      <c r="E148" s="4" t="s">
        <v>228</v>
      </c>
      <c r="F148" s="4" t="s">
        <v>429</v>
      </c>
      <c r="G148" s="4" t="s">
        <v>252</v>
      </c>
      <c r="H148" s="4" t="s">
        <v>255</v>
      </c>
      <c r="I148" s="4" t="s">
        <v>425</v>
      </c>
      <c r="J148" s="4" t="s">
        <v>433</v>
      </c>
      <c r="K148" s="4" t="s">
        <v>65</v>
      </c>
      <c r="L148" s="4" t="s">
        <v>209</v>
      </c>
      <c r="M148" s="4" t="s">
        <v>438</v>
      </c>
      <c r="N148" s="4" t="s">
        <v>196</v>
      </c>
      <c r="O148" s="4" t="s">
        <v>196</v>
      </c>
      <c r="P148" s="4" t="s">
        <v>196</v>
      </c>
      <c r="Q148" s="4" t="s">
        <v>196</v>
      </c>
      <c r="R148" s="4" t="s">
        <v>196</v>
      </c>
    </row>
    <row r="149" spans="1:18" x14ac:dyDescent="0.3">
      <c r="A149" s="4" t="s">
        <v>358</v>
      </c>
      <c r="B149" s="4" t="s">
        <v>181</v>
      </c>
      <c r="C149" s="4" t="s">
        <v>196</v>
      </c>
      <c r="D149" s="4" t="s">
        <v>299</v>
      </c>
      <c r="E149" s="4" t="s">
        <v>228</v>
      </c>
      <c r="F149" s="4" t="s">
        <v>429</v>
      </c>
      <c r="G149" s="4" t="s">
        <v>500</v>
      </c>
      <c r="H149" s="4" t="s">
        <v>257</v>
      </c>
      <c r="I149" s="4" t="s">
        <v>426</v>
      </c>
      <c r="J149" s="4" t="s">
        <v>414</v>
      </c>
      <c r="K149" s="4" t="s">
        <v>308</v>
      </c>
      <c r="L149" s="4" t="s">
        <v>209</v>
      </c>
      <c r="M149" s="4" t="s">
        <v>197</v>
      </c>
      <c r="N149" s="4" t="s">
        <v>197</v>
      </c>
      <c r="O149" s="4" t="s">
        <v>192</v>
      </c>
      <c r="P149" s="4" t="s">
        <v>359</v>
      </c>
      <c r="Q149" s="4" t="s">
        <v>361</v>
      </c>
      <c r="R149" s="4" t="s">
        <v>504</v>
      </c>
    </row>
    <row r="150" spans="1:18" x14ac:dyDescent="0.3">
      <c r="A150" s="4" t="s">
        <v>358</v>
      </c>
      <c r="B150" s="4" t="s">
        <v>181</v>
      </c>
      <c r="C150" s="4" t="s">
        <v>196</v>
      </c>
      <c r="D150" s="4" t="s">
        <v>502</v>
      </c>
      <c r="E150" s="4" t="s">
        <v>228</v>
      </c>
      <c r="F150" s="4" t="s">
        <v>429</v>
      </c>
      <c r="G150" s="4" t="s">
        <v>360</v>
      </c>
      <c r="H150" s="4" t="s">
        <v>232</v>
      </c>
      <c r="I150" s="4" t="s">
        <v>426</v>
      </c>
      <c r="J150" s="4" t="s">
        <v>412</v>
      </c>
      <c r="K150" s="4" t="s">
        <v>67</v>
      </c>
      <c r="L150" s="4" t="s">
        <v>209</v>
      </c>
      <c r="M150" s="4" t="s">
        <v>197</v>
      </c>
      <c r="N150" s="4" t="s">
        <v>197</v>
      </c>
      <c r="O150" s="4" t="s">
        <v>192</v>
      </c>
      <c r="P150" s="4" t="s">
        <v>359</v>
      </c>
      <c r="Q150" s="4" t="s">
        <v>361</v>
      </c>
      <c r="R150" s="4" t="s">
        <v>506</v>
      </c>
    </row>
    <row r="151" spans="1:18" x14ac:dyDescent="0.3">
      <c r="A151" s="4" t="s">
        <v>358</v>
      </c>
      <c r="B151" s="4" t="s">
        <v>181</v>
      </c>
      <c r="C151" s="4" t="s">
        <v>196</v>
      </c>
      <c r="D151" s="4" t="s">
        <v>298</v>
      </c>
      <c r="E151" s="4" t="s">
        <v>228</v>
      </c>
      <c r="F151" s="4" t="s">
        <v>429</v>
      </c>
      <c r="G151" s="4" t="s">
        <v>360</v>
      </c>
      <c r="H151" s="4" t="s">
        <v>232</v>
      </c>
      <c r="I151" s="4" t="s">
        <v>426</v>
      </c>
      <c r="J151" s="4" t="s">
        <v>416</v>
      </c>
      <c r="K151" s="4" t="s">
        <v>86</v>
      </c>
      <c r="L151" s="4" t="s">
        <v>209</v>
      </c>
      <c r="M151" s="4" t="s">
        <v>197</v>
      </c>
      <c r="N151" s="4" t="s">
        <v>197</v>
      </c>
      <c r="O151" s="4" t="s">
        <v>192</v>
      </c>
      <c r="P151" s="4" t="s">
        <v>359</v>
      </c>
      <c r="Q151" s="4" t="s">
        <v>361</v>
      </c>
      <c r="R151" s="4" t="s">
        <v>521</v>
      </c>
    </row>
    <row r="152" spans="1:18" x14ac:dyDescent="0.3">
      <c r="A152" s="4" t="s">
        <v>358</v>
      </c>
      <c r="B152" s="4" t="s">
        <v>181</v>
      </c>
      <c r="C152" s="4" t="s">
        <v>196</v>
      </c>
      <c r="D152" s="4" t="s">
        <v>383</v>
      </c>
      <c r="E152" s="4" t="s">
        <v>228</v>
      </c>
      <c r="F152" s="4" t="s">
        <v>429</v>
      </c>
      <c r="G152" s="4" t="s">
        <v>360</v>
      </c>
      <c r="H152" s="4" t="s">
        <v>232</v>
      </c>
      <c r="I152" s="4" t="s">
        <v>426</v>
      </c>
      <c r="J152" s="4" t="s">
        <v>416</v>
      </c>
      <c r="K152" s="4" t="s">
        <v>87</v>
      </c>
      <c r="L152" s="4" t="s">
        <v>209</v>
      </c>
      <c r="M152" s="4" t="s">
        <v>197</v>
      </c>
      <c r="N152" s="4" t="s">
        <v>197</v>
      </c>
      <c r="O152" s="4" t="s">
        <v>192</v>
      </c>
      <c r="P152" s="4" t="s">
        <v>359</v>
      </c>
      <c r="Q152" s="4" t="s">
        <v>361</v>
      </c>
      <c r="R152" s="4" t="s">
        <v>511</v>
      </c>
    </row>
    <row r="153" spans="1:18" x14ac:dyDescent="0.3">
      <c r="A153" s="4" t="s">
        <v>358</v>
      </c>
      <c r="B153" s="4" t="s">
        <v>181</v>
      </c>
      <c r="C153" s="4" t="s">
        <v>196</v>
      </c>
      <c r="D153" s="4" t="s">
        <v>300</v>
      </c>
      <c r="E153" s="4" t="s">
        <v>228</v>
      </c>
      <c r="F153" s="4" t="s">
        <v>429</v>
      </c>
      <c r="G153" s="4" t="s">
        <v>285</v>
      </c>
      <c r="H153" s="4" t="s">
        <v>253</v>
      </c>
      <c r="I153" s="4" t="s">
        <v>426</v>
      </c>
      <c r="J153" s="4" t="s">
        <v>427</v>
      </c>
      <c r="K153" s="4" t="s">
        <v>116</v>
      </c>
      <c r="L153" s="4" t="s">
        <v>209</v>
      </c>
      <c r="M153" s="4" t="s">
        <v>438</v>
      </c>
      <c r="N153" s="4" t="s">
        <v>198</v>
      </c>
      <c r="O153" s="4" t="s">
        <v>205</v>
      </c>
      <c r="P153" s="4" t="s">
        <v>359</v>
      </c>
      <c r="Q153" s="4" t="s">
        <v>196</v>
      </c>
      <c r="R153" s="4" t="s">
        <v>196</v>
      </c>
    </row>
    <row r="154" spans="1:18" x14ac:dyDescent="0.3">
      <c r="A154" s="4" t="s">
        <v>358</v>
      </c>
      <c r="B154" s="4" t="s">
        <v>181</v>
      </c>
      <c r="C154" s="4" t="s">
        <v>196</v>
      </c>
      <c r="D154" s="4" t="s">
        <v>505</v>
      </c>
      <c r="E154" s="4" t="s">
        <v>228</v>
      </c>
      <c r="F154" s="4" t="s">
        <v>429</v>
      </c>
      <c r="G154" s="4" t="s">
        <v>256</v>
      </c>
      <c r="H154" s="4" t="s">
        <v>258</v>
      </c>
      <c r="I154" s="4" t="s">
        <v>426</v>
      </c>
      <c r="J154" s="4" t="s">
        <v>434</v>
      </c>
      <c r="K154" s="4" t="s">
        <v>93</v>
      </c>
      <c r="L154" s="4" t="s">
        <v>209</v>
      </c>
      <c r="M154" s="4" t="s">
        <v>438</v>
      </c>
      <c r="N154" s="4" t="s">
        <v>198</v>
      </c>
      <c r="O154" s="4" t="s">
        <v>205</v>
      </c>
      <c r="P154" s="4" t="s">
        <v>359</v>
      </c>
      <c r="Q154" s="4" t="s">
        <v>196</v>
      </c>
      <c r="R154" s="4" t="s">
        <v>196</v>
      </c>
    </row>
    <row r="155" spans="1:18" x14ac:dyDescent="0.3">
      <c r="A155" s="4" t="s">
        <v>358</v>
      </c>
      <c r="B155" s="4" t="s">
        <v>181</v>
      </c>
      <c r="C155" s="4" t="s">
        <v>196</v>
      </c>
      <c r="D155" s="4" t="s">
        <v>237</v>
      </c>
      <c r="E155" s="4" t="s">
        <v>228</v>
      </c>
      <c r="F155" s="4" t="s">
        <v>429</v>
      </c>
      <c r="G155" s="4" t="s">
        <v>518</v>
      </c>
      <c r="H155" s="4" t="s">
        <v>325</v>
      </c>
      <c r="I155" s="4" t="s">
        <v>426</v>
      </c>
      <c r="J155" s="4" t="s">
        <v>427</v>
      </c>
      <c r="K155" s="4" t="s">
        <v>340</v>
      </c>
      <c r="L155" s="4" t="s">
        <v>199</v>
      </c>
      <c r="M155" s="4" t="s">
        <v>197</v>
      </c>
      <c r="N155" s="4" t="s">
        <v>197</v>
      </c>
      <c r="O155" s="4" t="s">
        <v>192</v>
      </c>
      <c r="P155" s="4" t="s">
        <v>359</v>
      </c>
      <c r="Q155" s="4" t="s">
        <v>361</v>
      </c>
      <c r="R155" s="4" t="s">
        <v>515</v>
      </c>
    </row>
    <row r="156" spans="1:18" x14ac:dyDescent="0.3">
      <c r="A156" s="4" t="s">
        <v>358</v>
      </c>
      <c r="B156" s="4" t="s">
        <v>181</v>
      </c>
      <c r="C156" s="4" t="s">
        <v>196</v>
      </c>
      <c r="D156" s="4" t="s">
        <v>229</v>
      </c>
      <c r="E156" s="4" t="s">
        <v>228</v>
      </c>
      <c r="F156" s="4" t="s">
        <v>429</v>
      </c>
      <c r="G156" s="4" t="s">
        <v>523</v>
      </c>
      <c r="H156" s="4" t="s">
        <v>332</v>
      </c>
      <c r="I156" s="4" t="s">
        <v>426</v>
      </c>
      <c r="J156" s="4" t="s">
        <v>427</v>
      </c>
      <c r="K156" s="4" t="s">
        <v>104</v>
      </c>
      <c r="L156" s="4" t="s">
        <v>209</v>
      </c>
      <c r="M156" s="4" t="s">
        <v>438</v>
      </c>
      <c r="N156" s="4" t="s">
        <v>198</v>
      </c>
      <c r="O156" s="4" t="s">
        <v>205</v>
      </c>
      <c r="P156" s="4" t="s">
        <v>359</v>
      </c>
      <c r="Q156" s="4" t="s">
        <v>196</v>
      </c>
      <c r="R156" s="4" t="s">
        <v>196</v>
      </c>
    </row>
    <row r="157" spans="1:18" x14ac:dyDescent="0.3">
      <c r="A157" s="4" t="s">
        <v>358</v>
      </c>
      <c r="B157" s="4" t="s">
        <v>181</v>
      </c>
      <c r="C157" s="4" t="s">
        <v>196</v>
      </c>
      <c r="D157" s="4" t="s">
        <v>329</v>
      </c>
      <c r="E157" s="4" t="s">
        <v>228</v>
      </c>
      <c r="F157" s="4" t="s">
        <v>429</v>
      </c>
      <c r="G157" s="4" t="s">
        <v>252</v>
      </c>
      <c r="H157" s="4" t="s">
        <v>245</v>
      </c>
      <c r="I157" s="4" t="s">
        <v>425</v>
      </c>
      <c r="J157" s="4" t="s">
        <v>412</v>
      </c>
      <c r="K157" s="4" t="s">
        <v>82</v>
      </c>
      <c r="L157" s="4" t="s">
        <v>209</v>
      </c>
      <c r="M157" s="4" t="s">
        <v>438</v>
      </c>
      <c r="N157" s="4" t="s">
        <v>191</v>
      </c>
      <c r="O157" s="4" t="s">
        <v>192</v>
      </c>
      <c r="P157" s="4" t="s">
        <v>359</v>
      </c>
      <c r="Q157" s="4" t="s">
        <v>361</v>
      </c>
      <c r="R157" s="4" t="s">
        <v>522</v>
      </c>
    </row>
    <row r="158" spans="1:18" x14ac:dyDescent="0.3">
      <c r="A158" s="4" t="s">
        <v>358</v>
      </c>
      <c r="B158" s="4" t="s">
        <v>181</v>
      </c>
      <c r="C158" s="4" t="s">
        <v>196</v>
      </c>
      <c r="D158" s="4" t="s">
        <v>295</v>
      </c>
      <c r="E158" s="4" t="s">
        <v>228</v>
      </c>
      <c r="F158" s="4" t="s">
        <v>429</v>
      </c>
      <c r="G158" s="4" t="s">
        <v>333</v>
      </c>
      <c r="H158" s="4" t="s">
        <v>316</v>
      </c>
      <c r="I158" s="4" t="s">
        <v>426</v>
      </c>
      <c r="J158" s="4" t="s">
        <v>434</v>
      </c>
      <c r="K158" s="4" t="s">
        <v>524</v>
      </c>
      <c r="L158" s="4" t="s">
        <v>209</v>
      </c>
      <c r="M158" s="4" t="s">
        <v>438</v>
      </c>
      <c r="N158" s="4" t="s">
        <v>191</v>
      </c>
      <c r="O158" s="4" t="s">
        <v>192</v>
      </c>
      <c r="P158" s="4" t="s">
        <v>359</v>
      </c>
      <c r="Q158" s="4" t="s">
        <v>361</v>
      </c>
      <c r="R158" s="4" t="s">
        <v>516</v>
      </c>
    </row>
    <row r="159" spans="1:18" x14ac:dyDescent="0.3">
      <c r="A159" s="4" t="s">
        <v>358</v>
      </c>
      <c r="B159" s="4" t="s">
        <v>181</v>
      </c>
      <c r="C159" s="4" t="s">
        <v>196</v>
      </c>
      <c r="D159" s="4" t="s">
        <v>525</v>
      </c>
      <c r="E159" s="4" t="s">
        <v>228</v>
      </c>
      <c r="F159" s="4" t="s">
        <v>429</v>
      </c>
      <c r="G159" s="4" t="s">
        <v>360</v>
      </c>
      <c r="H159" s="4" t="s">
        <v>260</v>
      </c>
      <c r="I159" s="4" t="s">
        <v>425</v>
      </c>
      <c r="J159" s="4" t="s">
        <v>427</v>
      </c>
      <c r="K159" s="4" t="s">
        <v>106</v>
      </c>
      <c r="L159" s="4" t="s">
        <v>209</v>
      </c>
      <c r="M159" s="4" t="s">
        <v>438</v>
      </c>
      <c r="N159" s="4" t="s">
        <v>198</v>
      </c>
      <c r="O159" s="4" t="s">
        <v>205</v>
      </c>
      <c r="P159" s="4" t="s">
        <v>359</v>
      </c>
      <c r="Q159" s="4" t="s">
        <v>196</v>
      </c>
      <c r="R159" s="4" t="s">
        <v>196</v>
      </c>
    </row>
    <row r="160" spans="1:18" x14ac:dyDescent="0.3">
      <c r="A160" s="4" t="s">
        <v>358</v>
      </c>
      <c r="B160" s="4" t="s">
        <v>181</v>
      </c>
      <c r="C160" s="4" t="s">
        <v>196</v>
      </c>
      <c r="D160" s="4" t="s">
        <v>315</v>
      </c>
      <c r="E160" s="4" t="s">
        <v>228</v>
      </c>
      <c r="F160" s="4" t="s">
        <v>429</v>
      </c>
      <c r="G160" s="4" t="s">
        <v>326</v>
      </c>
      <c r="H160" s="4" t="s">
        <v>245</v>
      </c>
      <c r="I160" s="4" t="s">
        <v>426</v>
      </c>
      <c r="J160" s="4" t="s">
        <v>419</v>
      </c>
      <c r="K160" s="4" t="s">
        <v>105</v>
      </c>
      <c r="L160" s="4" t="s">
        <v>209</v>
      </c>
      <c r="M160" s="4" t="s">
        <v>438</v>
      </c>
      <c r="N160" s="4" t="s">
        <v>191</v>
      </c>
      <c r="O160" s="4" t="s">
        <v>192</v>
      </c>
      <c r="P160" s="4" t="s">
        <v>359</v>
      </c>
      <c r="Q160" s="4" t="s">
        <v>361</v>
      </c>
      <c r="R160" s="4" t="s">
        <v>498</v>
      </c>
    </row>
    <row r="161" spans="1:18" x14ac:dyDescent="0.3">
      <c r="A161" s="4" t="s">
        <v>358</v>
      </c>
      <c r="B161" s="4" t="s">
        <v>181</v>
      </c>
      <c r="C161" s="4" t="s">
        <v>196</v>
      </c>
      <c r="D161" s="4" t="s">
        <v>296</v>
      </c>
      <c r="E161" s="4" t="s">
        <v>228</v>
      </c>
      <c r="F161" s="4" t="s">
        <v>429</v>
      </c>
      <c r="G161" s="4" t="s">
        <v>259</v>
      </c>
      <c r="H161" s="4" t="s">
        <v>332</v>
      </c>
      <c r="I161" s="4" t="s">
        <v>425</v>
      </c>
      <c r="J161" s="4" t="s">
        <v>434</v>
      </c>
      <c r="K161" s="4" t="s">
        <v>107</v>
      </c>
      <c r="L161" s="4" t="s">
        <v>209</v>
      </c>
      <c r="M161" s="4" t="s">
        <v>438</v>
      </c>
      <c r="N161" s="4" t="s">
        <v>198</v>
      </c>
      <c r="O161" s="4" t="s">
        <v>205</v>
      </c>
      <c r="P161" s="4" t="s">
        <v>359</v>
      </c>
      <c r="Q161" s="4" t="s">
        <v>196</v>
      </c>
      <c r="R161" s="4" t="s">
        <v>196</v>
      </c>
    </row>
    <row r="162" spans="1:18" x14ac:dyDescent="0.3">
      <c r="A162" s="4" t="s">
        <v>358</v>
      </c>
      <c r="B162" s="4" t="s">
        <v>181</v>
      </c>
      <c r="C162" s="4" t="s">
        <v>196</v>
      </c>
      <c r="D162" s="4" t="s">
        <v>309</v>
      </c>
      <c r="E162" s="4" t="s">
        <v>228</v>
      </c>
      <c r="F162" s="4" t="s">
        <v>429</v>
      </c>
      <c r="G162" s="4" t="s">
        <v>250</v>
      </c>
      <c r="H162" s="4" t="s">
        <v>334</v>
      </c>
      <c r="I162" s="4" t="s">
        <v>426</v>
      </c>
      <c r="J162" s="4" t="s">
        <v>434</v>
      </c>
      <c r="K162" s="4" t="s">
        <v>507</v>
      </c>
      <c r="L162" s="4" t="s">
        <v>209</v>
      </c>
      <c r="M162" s="4" t="s">
        <v>438</v>
      </c>
      <c r="N162" s="4" t="s">
        <v>198</v>
      </c>
      <c r="O162" s="4" t="s">
        <v>205</v>
      </c>
      <c r="P162" s="4" t="s">
        <v>359</v>
      </c>
      <c r="Q162" s="4" t="s">
        <v>196</v>
      </c>
      <c r="R162" s="4" t="s">
        <v>196</v>
      </c>
    </row>
    <row r="163" spans="1:18" x14ac:dyDescent="0.3">
      <c r="A163" s="4" t="s">
        <v>364</v>
      </c>
      <c r="B163" s="4" t="s">
        <v>181</v>
      </c>
      <c r="C163" s="4" t="s">
        <v>196</v>
      </c>
      <c r="D163" s="4" t="s">
        <v>310</v>
      </c>
      <c r="E163" s="4" t="s">
        <v>228</v>
      </c>
      <c r="F163" s="4" t="s">
        <v>429</v>
      </c>
      <c r="G163" s="4" t="s">
        <v>319</v>
      </c>
      <c r="H163" s="4" t="s">
        <v>240</v>
      </c>
      <c r="I163" s="4" t="s">
        <v>426</v>
      </c>
      <c r="J163" s="4" t="s">
        <v>434</v>
      </c>
      <c r="K163" s="4" t="s">
        <v>88</v>
      </c>
      <c r="L163" s="4" t="s">
        <v>209</v>
      </c>
      <c r="M163" s="4" t="s">
        <v>438</v>
      </c>
      <c r="N163" s="4" t="s">
        <v>198</v>
      </c>
      <c r="O163" s="4" t="s">
        <v>205</v>
      </c>
      <c r="P163" s="4" t="s">
        <v>362</v>
      </c>
      <c r="Q163" s="4" t="s">
        <v>196</v>
      </c>
      <c r="R163" s="4" t="s">
        <v>196</v>
      </c>
    </row>
    <row r="164" spans="1:18" x14ac:dyDescent="0.3">
      <c r="A164" s="4" t="s">
        <v>364</v>
      </c>
      <c r="B164" s="4" t="s">
        <v>181</v>
      </c>
      <c r="C164" s="4" t="s">
        <v>196</v>
      </c>
      <c r="D164" s="4" t="s">
        <v>230</v>
      </c>
      <c r="E164" s="4" t="s">
        <v>228</v>
      </c>
      <c r="F164" s="4" t="s">
        <v>429</v>
      </c>
      <c r="G164" s="4" t="s">
        <v>244</v>
      </c>
      <c r="H164" s="4" t="s">
        <v>363</v>
      </c>
      <c r="I164" s="4" t="s">
        <v>425</v>
      </c>
      <c r="J164" s="4" t="s">
        <v>416</v>
      </c>
      <c r="K164" s="4" t="s">
        <v>108</v>
      </c>
      <c r="L164" s="4" t="s">
        <v>209</v>
      </c>
      <c r="M164" s="4" t="s">
        <v>438</v>
      </c>
      <c r="N164" s="4" t="s">
        <v>198</v>
      </c>
      <c r="O164" s="4" t="s">
        <v>205</v>
      </c>
      <c r="P164" s="4" t="s">
        <v>362</v>
      </c>
      <c r="Q164" s="4" t="s">
        <v>196</v>
      </c>
      <c r="R164" s="4" t="s">
        <v>196</v>
      </c>
    </row>
    <row r="165" spans="1:18" x14ac:dyDescent="0.3">
      <c r="A165" s="4" t="s">
        <v>364</v>
      </c>
      <c r="B165" s="4" t="s">
        <v>181</v>
      </c>
      <c r="C165" s="4" t="s">
        <v>196</v>
      </c>
      <c r="D165" s="4" t="s">
        <v>109</v>
      </c>
      <c r="E165" s="4" t="s">
        <v>228</v>
      </c>
      <c r="F165" s="4" t="s">
        <v>429</v>
      </c>
      <c r="G165" s="4" t="s">
        <v>381</v>
      </c>
      <c r="H165" s="4" t="s">
        <v>234</v>
      </c>
      <c r="I165" s="4" t="s">
        <v>425</v>
      </c>
      <c r="J165" s="4" t="s">
        <v>433</v>
      </c>
      <c r="K165" s="4" t="s">
        <v>89</v>
      </c>
      <c r="L165" s="4" t="s">
        <v>209</v>
      </c>
      <c r="M165" s="4" t="s">
        <v>438</v>
      </c>
      <c r="N165" s="4" t="s">
        <v>198</v>
      </c>
      <c r="O165" s="4" t="s">
        <v>205</v>
      </c>
      <c r="P165" s="4" t="s">
        <v>362</v>
      </c>
      <c r="Q165" s="4" t="s">
        <v>196</v>
      </c>
      <c r="R165" s="4" t="s">
        <v>196</v>
      </c>
    </row>
    <row r="166" spans="1:18" x14ac:dyDescent="0.3">
      <c r="A166" s="4" t="s">
        <v>364</v>
      </c>
      <c r="B166" s="4" t="s">
        <v>181</v>
      </c>
      <c r="C166" s="4" t="s">
        <v>196</v>
      </c>
      <c r="D166" s="4" t="s">
        <v>335</v>
      </c>
      <c r="E166" s="4" t="s">
        <v>228</v>
      </c>
      <c r="F166" s="4" t="s">
        <v>429</v>
      </c>
      <c r="G166" s="4" t="s">
        <v>319</v>
      </c>
      <c r="H166" s="4" t="s">
        <v>240</v>
      </c>
      <c r="I166" s="4" t="s">
        <v>426</v>
      </c>
      <c r="J166" s="4" t="s">
        <v>434</v>
      </c>
      <c r="K166" s="4" t="s">
        <v>110</v>
      </c>
      <c r="L166" s="4" t="s">
        <v>209</v>
      </c>
      <c r="M166" s="4" t="s">
        <v>438</v>
      </c>
      <c r="N166" s="4" t="s">
        <v>198</v>
      </c>
      <c r="O166" s="4" t="s">
        <v>205</v>
      </c>
      <c r="P166" s="4" t="s">
        <v>362</v>
      </c>
      <c r="Q166" s="4" t="s">
        <v>196</v>
      </c>
      <c r="R166" s="4" t="s">
        <v>196</v>
      </c>
    </row>
    <row r="167" spans="1:18" x14ac:dyDescent="0.3">
      <c r="A167" s="4" t="s">
        <v>364</v>
      </c>
      <c r="B167" s="4" t="s">
        <v>181</v>
      </c>
      <c r="C167" s="4" t="s">
        <v>196</v>
      </c>
      <c r="D167" s="4" t="s">
        <v>84</v>
      </c>
      <c r="E167" s="4" t="s">
        <v>228</v>
      </c>
      <c r="F167" s="4" t="s">
        <v>429</v>
      </c>
      <c r="G167" s="4" t="s">
        <v>319</v>
      </c>
      <c r="H167" s="4" t="s">
        <v>236</v>
      </c>
      <c r="I167" s="4" t="s">
        <v>425</v>
      </c>
      <c r="J167" s="4" t="s">
        <v>434</v>
      </c>
      <c r="K167" s="4" t="s">
        <v>110</v>
      </c>
      <c r="L167" s="4" t="s">
        <v>209</v>
      </c>
      <c r="M167" s="4" t="s">
        <v>438</v>
      </c>
      <c r="N167" s="4" t="s">
        <v>198</v>
      </c>
      <c r="O167" s="4" t="s">
        <v>205</v>
      </c>
      <c r="P167" s="4" t="s">
        <v>362</v>
      </c>
      <c r="Q167" s="4" t="s">
        <v>196</v>
      </c>
      <c r="R167" s="4" t="s">
        <v>196</v>
      </c>
    </row>
    <row r="168" spans="1:18" x14ac:dyDescent="0.3">
      <c r="A168" s="4" t="s">
        <v>364</v>
      </c>
      <c r="B168" s="4" t="s">
        <v>181</v>
      </c>
      <c r="C168" s="4" t="s">
        <v>196</v>
      </c>
      <c r="D168" s="4" t="s">
        <v>90</v>
      </c>
      <c r="E168" s="4" t="s">
        <v>228</v>
      </c>
      <c r="F168" s="4" t="s">
        <v>429</v>
      </c>
      <c r="G168" s="4" t="s">
        <v>319</v>
      </c>
      <c r="H168" s="4" t="s">
        <v>236</v>
      </c>
      <c r="I168" s="4" t="s">
        <v>425</v>
      </c>
      <c r="J168" s="4" t="s">
        <v>434</v>
      </c>
      <c r="K168" s="4" t="s">
        <v>112</v>
      </c>
      <c r="L168" s="4" t="s">
        <v>209</v>
      </c>
      <c r="M168" s="4" t="s">
        <v>438</v>
      </c>
      <c r="N168" s="4" t="s">
        <v>198</v>
      </c>
      <c r="O168" s="4" t="s">
        <v>205</v>
      </c>
      <c r="P168" s="4" t="s">
        <v>362</v>
      </c>
      <c r="Q168" s="4" t="s">
        <v>196</v>
      </c>
      <c r="R168" s="4" t="s">
        <v>196</v>
      </c>
    </row>
    <row r="169" spans="1:18" x14ac:dyDescent="0.3">
      <c r="A169" s="4" t="s">
        <v>364</v>
      </c>
      <c r="B169" s="4" t="s">
        <v>181</v>
      </c>
      <c r="C169" s="4" t="s">
        <v>196</v>
      </c>
      <c r="D169" s="4" t="s">
        <v>313</v>
      </c>
      <c r="E169" s="4" t="s">
        <v>228</v>
      </c>
      <c r="F169" s="4" t="s">
        <v>429</v>
      </c>
      <c r="G169" s="4" t="s">
        <v>319</v>
      </c>
      <c r="H169" s="4" t="s">
        <v>240</v>
      </c>
      <c r="I169" s="4" t="s">
        <v>426</v>
      </c>
      <c r="J169" s="4" t="s">
        <v>434</v>
      </c>
      <c r="K169" s="4" t="s">
        <v>103</v>
      </c>
      <c r="L169" s="4" t="s">
        <v>209</v>
      </c>
      <c r="M169" s="4" t="s">
        <v>438</v>
      </c>
      <c r="N169" s="4" t="s">
        <v>198</v>
      </c>
      <c r="O169" s="4" t="s">
        <v>205</v>
      </c>
      <c r="P169" s="4" t="s">
        <v>362</v>
      </c>
      <c r="Q169" s="4" t="s">
        <v>196</v>
      </c>
      <c r="R169" s="4" t="s">
        <v>196</v>
      </c>
    </row>
    <row r="170" spans="1:18" x14ac:dyDescent="0.3">
      <c r="A170" s="4" t="s">
        <v>364</v>
      </c>
      <c r="B170" s="4" t="s">
        <v>181</v>
      </c>
      <c r="C170" s="4" t="s">
        <v>196</v>
      </c>
      <c r="D170" s="4" t="s">
        <v>345</v>
      </c>
      <c r="E170" s="4" t="s">
        <v>228</v>
      </c>
      <c r="F170" s="4" t="s">
        <v>429</v>
      </c>
      <c r="G170" s="4" t="s">
        <v>365</v>
      </c>
      <c r="H170" s="4" t="s">
        <v>238</v>
      </c>
      <c r="I170" s="4" t="s">
        <v>426</v>
      </c>
      <c r="J170" s="4" t="s">
        <v>416</v>
      </c>
      <c r="K170" s="4" t="s">
        <v>367</v>
      </c>
      <c r="L170" s="4" t="s">
        <v>209</v>
      </c>
      <c r="M170" s="4" t="s">
        <v>438</v>
      </c>
      <c r="N170" s="4" t="s">
        <v>198</v>
      </c>
      <c r="O170" s="4" t="s">
        <v>205</v>
      </c>
      <c r="P170" s="4" t="s">
        <v>362</v>
      </c>
      <c r="Q170" s="4" t="s">
        <v>196</v>
      </c>
      <c r="R170" s="4" t="s">
        <v>196</v>
      </c>
    </row>
    <row r="171" spans="1:18" x14ac:dyDescent="0.3">
      <c r="A171" s="4" t="s">
        <v>364</v>
      </c>
      <c r="B171" s="4" t="s">
        <v>181</v>
      </c>
      <c r="C171" s="4" t="s">
        <v>196</v>
      </c>
      <c r="D171" s="4" t="s">
        <v>239</v>
      </c>
      <c r="E171" s="4" t="s">
        <v>228</v>
      </c>
      <c r="F171" s="4" t="s">
        <v>429</v>
      </c>
      <c r="G171" s="4" t="s">
        <v>252</v>
      </c>
      <c r="H171" s="4" t="s">
        <v>245</v>
      </c>
      <c r="I171" s="4" t="s">
        <v>425</v>
      </c>
      <c r="J171" s="4" t="s">
        <v>434</v>
      </c>
      <c r="K171" s="4" t="s">
        <v>91</v>
      </c>
      <c r="L171" s="4" t="s">
        <v>209</v>
      </c>
      <c r="M171" s="4" t="s">
        <v>438</v>
      </c>
      <c r="N171" s="4" t="s">
        <v>191</v>
      </c>
      <c r="O171" s="4" t="s">
        <v>192</v>
      </c>
      <c r="P171" s="4" t="s">
        <v>362</v>
      </c>
      <c r="Q171" s="4" t="s">
        <v>366</v>
      </c>
      <c r="R171" s="4" t="s">
        <v>499</v>
      </c>
    </row>
    <row r="172" spans="1:18" x14ac:dyDescent="0.3">
      <c r="A172" s="4" t="s">
        <v>364</v>
      </c>
      <c r="B172" s="4" t="s">
        <v>181</v>
      </c>
      <c r="C172" s="4" t="s">
        <v>196</v>
      </c>
      <c r="D172" s="4" t="s">
        <v>323</v>
      </c>
      <c r="E172" s="4" t="s">
        <v>228</v>
      </c>
      <c r="F172" s="4" t="s">
        <v>429</v>
      </c>
      <c r="G172" s="4" t="s">
        <v>252</v>
      </c>
      <c r="H172" s="4" t="s">
        <v>245</v>
      </c>
      <c r="I172" s="4" t="s">
        <v>425</v>
      </c>
      <c r="J172" s="4" t="s">
        <v>434</v>
      </c>
      <c r="K172" s="4" t="s">
        <v>91</v>
      </c>
      <c r="L172" s="4" t="s">
        <v>209</v>
      </c>
      <c r="M172" s="4" t="s">
        <v>438</v>
      </c>
      <c r="N172" s="4" t="s">
        <v>191</v>
      </c>
      <c r="O172" s="4" t="s">
        <v>192</v>
      </c>
      <c r="P172" s="4" t="s">
        <v>362</v>
      </c>
      <c r="Q172" s="4" t="s">
        <v>366</v>
      </c>
      <c r="R172" s="4" t="s">
        <v>503</v>
      </c>
    </row>
    <row r="173" spans="1:18" x14ac:dyDescent="0.3">
      <c r="A173" s="4" t="s">
        <v>364</v>
      </c>
      <c r="B173" s="4" t="s">
        <v>181</v>
      </c>
      <c r="C173" s="4" t="s">
        <v>196</v>
      </c>
      <c r="D173" s="4" t="s">
        <v>336</v>
      </c>
      <c r="E173" s="4" t="s">
        <v>228</v>
      </c>
      <c r="F173" s="4" t="s">
        <v>429</v>
      </c>
      <c r="G173" s="4" t="s">
        <v>256</v>
      </c>
      <c r="H173" s="4" t="s">
        <v>327</v>
      </c>
      <c r="I173" s="4" t="s">
        <v>426</v>
      </c>
      <c r="J173" s="4" t="s">
        <v>427</v>
      </c>
      <c r="K173" s="4" t="s">
        <v>96</v>
      </c>
      <c r="L173" s="4" t="s">
        <v>209</v>
      </c>
      <c r="M173" s="4" t="s">
        <v>438</v>
      </c>
      <c r="N173" s="4" t="s">
        <v>198</v>
      </c>
      <c r="O173" s="4" t="s">
        <v>205</v>
      </c>
      <c r="P173" s="4" t="s">
        <v>362</v>
      </c>
      <c r="Q173" s="4" t="s">
        <v>196</v>
      </c>
      <c r="R173" s="4" t="s">
        <v>196</v>
      </c>
    </row>
    <row r="174" spans="1:18" x14ac:dyDescent="0.3">
      <c r="A174" s="4" t="s">
        <v>364</v>
      </c>
      <c r="B174" s="4" t="s">
        <v>181</v>
      </c>
      <c r="C174" s="4" t="s">
        <v>196</v>
      </c>
      <c r="D174" s="4" t="s">
        <v>375</v>
      </c>
      <c r="E174" s="4" t="s">
        <v>228</v>
      </c>
      <c r="F174" s="4" t="s">
        <v>429</v>
      </c>
      <c r="G174" s="4" t="s">
        <v>256</v>
      </c>
      <c r="H174" s="4" t="s">
        <v>328</v>
      </c>
      <c r="I174" s="4" t="s">
        <v>426</v>
      </c>
      <c r="J174" s="4" t="s">
        <v>420</v>
      </c>
      <c r="K174" s="4" t="s">
        <v>92</v>
      </c>
      <c r="L174" s="4" t="s">
        <v>209</v>
      </c>
      <c r="M174" s="4" t="s">
        <v>438</v>
      </c>
      <c r="N174" s="4" t="s">
        <v>198</v>
      </c>
      <c r="O174" s="4" t="s">
        <v>205</v>
      </c>
      <c r="P174" s="4" t="s">
        <v>362</v>
      </c>
      <c r="Q174" s="4" t="s">
        <v>196</v>
      </c>
      <c r="R174" s="4" t="s">
        <v>196</v>
      </c>
    </row>
    <row r="175" spans="1:18" x14ac:dyDescent="0.3">
      <c r="A175" s="4" t="s">
        <v>364</v>
      </c>
      <c r="B175" s="4" t="s">
        <v>181</v>
      </c>
      <c r="C175" s="4" t="s">
        <v>196</v>
      </c>
      <c r="D175" s="4" t="s">
        <v>273</v>
      </c>
      <c r="E175" s="4" t="s">
        <v>228</v>
      </c>
      <c r="F175" s="4" t="s">
        <v>429</v>
      </c>
      <c r="G175" s="4" t="s">
        <v>256</v>
      </c>
      <c r="H175" s="4" t="s">
        <v>346</v>
      </c>
      <c r="I175" s="4" t="s">
        <v>426</v>
      </c>
      <c r="J175" s="4" t="s">
        <v>416</v>
      </c>
      <c r="K175" s="4" t="s">
        <v>94</v>
      </c>
      <c r="L175" s="4" t="s">
        <v>209</v>
      </c>
      <c r="M175" s="4" t="s">
        <v>438</v>
      </c>
      <c r="N175" s="4" t="s">
        <v>198</v>
      </c>
      <c r="O175" s="4" t="s">
        <v>205</v>
      </c>
      <c r="P175" s="4" t="s">
        <v>362</v>
      </c>
      <c r="Q175" s="4" t="s">
        <v>196</v>
      </c>
      <c r="R175" s="4" t="s">
        <v>196</v>
      </c>
    </row>
    <row r="176" spans="1:18" x14ac:dyDescent="0.3">
      <c r="A176" s="4" t="s">
        <v>364</v>
      </c>
      <c r="B176" s="4" t="s">
        <v>181</v>
      </c>
      <c r="C176" s="4" t="s">
        <v>196</v>
      </c>
      <c r="D176" s="4" t="s">
        <v>271</v>
      </c>
      <c r="E176" s="4" t="s">
        <v>228</v>
      </c>
      <c r="F176" s="4" t="s">
        <v>429</v>
      </c>
      <c r="G176" s="4" t="s">
        <v>259</v>
      </c>
      <c r="H176" s="4" t="s">
        <v>249</v>
      </c>
      <c r="I176" s="4" t="s">
        <v>426</v>
      </c>
      <c r="J176" s="4" t="s">
        <v>427</v>
      </c>
      <c r="K176" s="4" t="s">
        <v>95</v>
      </c>
      <c r="L176" s="4" t="s">
        <v>209</v>
      </c>
      <c r="M176" s="4" t="s">
        <v>438</v>
      </c>
      <c r="N176" s="4" t="s">
        <v>198</v>
      </c>
      <c r="O176" s="4" t="s">
        <v>205</v>
      </c>
      <c r="P176" s="4" t="s">
        <v>362</v>
      </c>
      <c r="Q176" s="4" t="s">
        <v>196</v>
      </c>
      <c r="R176" s="4" t="s">
        <v>196</v>
      </c>
    </row>
    <row r="177" spans="1:18" x14ac:dyDescent="0.3">
      <c r="A177" s="4" t="s">
        <v>364</v>
      </c>
      <c r="B177" s="4" t="s">
        <v>181</v>
      </c>
      <c r="C177" s="4" t="s">
        <v>196</v>
      </c>
      <c r="D177" s="4" t="s">
        <v>272</v>
      </c>
      <c r="E177" s="4" t="s">
        <v>228</v>
      </c>
      <c r="F177" s="4" t="s">
        <v>429</v>
      </c>
      <c r="G177" s="4" t="s">
        <v>368</v>
      </c>
      <c r="H177" s="4" t="s">
        <v>241</v>
      </c>
      <c r="I177" s="4" t="s">
        <v>426</v>
      </c>
      <c r="J177" s="4" t="s">
        <v>427</v>
      </c>
      <c r="K177" s="4" t="s">
        <v>311</v>
      </c>
      <c r="L177" s="4" t="s">
        <v>209</v>
      </c>
      <c r="M177" s="4" t="s">
        <v>438</v>
      </c>
      <c r="N177" s="4" t="s">
        <v>198</v>
      </c>
      <c r="O177" s="4" t="s">
        <v>205</v>
      </c>
      <c r="P177" s="4" t="s">
        <v>362</v>
      </c>
      <c r="Q177" s="4" t="s">
        <v>196</v>
      </c>
      <c r="R177" s="4" t="s">
        <v>196</v>
      </c>
    </row>
    <row r="178" spans="1:18" x14ac:dyDescent="0.3">
      <c r="A178" s="4" t="s">
        <v>364</v>
      </c>
      <c r="B178" s="4" t="s">
        <v>181</v>
      </c>
      <c r="C178" s="4" t="s">
        <v>196</v>
      </c>
      <c r="D178" s="4" t="s">
        <v>376</v>
      </c>
      <c r="E178" s="4" t="s">
        <v>228</v>
      </c>
      <c r="F178" s="4" t="s">
        <v>429</v>
      </c>
      <c r="G178" s="4" t="s">
        <v>368</v>
      </c>
      <c r="H178" s="4" t="s">
        <v>241</v>
      </c>
      <c r="I178" s="4" t="s">
        <v>426</v>
      </c>
      <c r="J178" s="4" t="s">
        <v>421</v>
      </c>
      <c r="K178" s="4" t="s">
        <v>311</v>
      </c>
      <c r="L178" s="4" t="s">
        <v>209</v>
      </c>
      <c r="M178" s="4" t="s">
        <v>438</v>
      </c>
      <c r="N178" s="4" t="s">
        <v>198</v>
      </c>
      <c r="O178" s="4" t="s">
        <v>205</v>
      </c>
      <c r="P178" s="4" t="s">
        <v>362</v>
      </c>
      <c r="Q178" s="4" t="s">
        <v>196</v>
      </c>
      <c r="R178" s="4" t="s">
        <v>196</v>
      </c>
    </row>
    <row r="179" spans="1:18" x14ac:dyDescent="0.3">
      <c r="A179" s="4" t="s">
        <v>372</v>
      </c>
      <c r="B179" s="4" t="s">
        <v>181</v>
      </c>
      <c r="C179" s="4" t="s">
        <v>196</v>
      </c>
      <c r="D179" s="4" t="s">
        <v>510</v>
      </c>
      <c r="E179" s="4" t="s">
        <v>228</v>
      </c>
      <c r="F179" s="4" t="s">
        <v>429</v>
      </c>
      <c r="G179" s="4" t="s">
        <v>347</v>
      </c>
      <c r="H179" s="4" t="s">
        <v>370</v>
      </c>
      <c r="I179" s="4" t="s">
        <v>426</v>
      </c>
      <c r="J179" s="4" t="s">
        <v>207</v>
      </c>
      <c r="K179" s="4" t="s">
        <v>242</v>
      </c>
      <c r="L179" s="4" t="s">
        <v>209</v>
      </c>
      <c r="M179" s="4" t="s">
        <v>197</v>
      </c>
      <c r="N179" s="4" t="s">
        <v>197</v>
      </c>
      <c r="O179" s="4" t="s">
        <v>192</v>
      </c>
      <c r="P179" s="4" t="s">
        <v>373</v>
      </c>
      <c r="Q179" s="4" t="s">
        <v>371</v>
      </c>
      <c r="R179" s="4" t="s">
        <v>508</v>
      </c>
    </row>
    <row r="180" spans="1:18" x14ac:dyDescent="0.3">
      <c r="A180" s="4" t="s">
        <v>372</v>
      </c>
      <c r="B180" s="4" t="s">
        <v>181</v>
      </c>
      <c r="C180" s="4" t="s">
        <v>196</v>
      </c>
      <c r="D180" s="4" t="s">
        <v>512</v>
      </c>
      <c r="E180" s="4" t="s">
        <v>228</v>
      </c>
      <c r="F180" s="4" t="s">
        <v>429</v>
      </c>
      <c r="G180" s="4" t="s">
        <v>347</v>
      </c>
      <c r="H180" s="4" t="s">
        <v>370</v>
      </c>
      <c r="I180" s="4" t="s">
        <v>426</v>
      </c>
      <c r="J180" s="4" t="s">
        <v>200</v>
      </c>
      <c r="K180" s="4" t="s">
        <v>242</v>
      </c>
      <c r="L180" s="4" t="s">
        <v>209</v>
      </c>
      <c r="M180" s="4" t="s">
        <v>197</v>
      </c>
      <c r="N180" s="4" t="s">
        <v>197</v>
      </c>
      <c r="O180" s="4" t="s">
        <v>192</v>
      </c>
      <c r="P180" s="4" t="s">
        <v>373</v>
      </c>
      <c r="Q180" s="4" t="s">
        <v>371</v>
      </c>
      <c r="R180" s="4" t="s">
        <v>513</v>
      </c>
    </row>
    <row r="181" spans="1:18" x14ac:dyDescent="0.3">
      <c r="A181" s="4" t="s">
        <v>372</v>
      </c>
      <c r="B181" s="4" t="s">
        <v>181</v>
      </c>
      <c r="C181" s="4" t="s">
        <v>196</v>
      </c>
      <c r="D181" s="4" t="s">
        <v>514</v>
      </c>
      <c r="E181" s="4" t="s">
        <v>228</v>
      </c>
      <c r="F181" s="4" t="s">
        <v>429</v>
      </c>
      <c r="G181" s="4" t="s">
        <v>369</v>
      </c>
      <c r="H181" s="4" t="s">
        <v>246</v>
      </c>
      <c r="I181" s="4" t="s">
        <v>426</v>
      </c>
      <c r="J181" s="4" t="s">
        <v>433</v>
      </c>
      <c r="K181" s="4" t="s">
        <v>517</v>
      </c>
      <c r="L181" s="4" t="s">
        <v>209</v>
      </c>
      <c r="M181" s="4" t="s">
        <v>438</v>
      </c>
      <c r="N181" s="4" t="s">
        <v>191</v>
      </c>
      <c r="O181" s="4" t="s">
        <v>192</v>
      </c>
      <c r="P181" s="4" t="s">
        <v>373</v>
      </c>
      <c r="Q181" s="4" t="s">
        <v>371</v>
      </c>
      <c r="R181" s="4" t="s">
        <v>520</v>
      </c>
    </row>
    <row r="182" spans="1:18" x14ac:dyDescent="0.3">
      <c r="A182" s="4" t="s">
        <v>372</v>
      </c>
      <c r="B182" s="4" t="s">
        <v>181</v>
      </c>
      <c r="C182" s="4" t="s">
        <v>196</v>
      </c>
      <c r="D182" s="4" t="s">
        <v>519</v>
      </c>
      <c r="E182" s="4" t="s">
        <v>228</v>
      </c>
      <c r="F182" s="4" t="s">
        <v>429</v>
      </c>
      <c r="G182" s="4" t="s">
        <v>347</v>
      </c>
      <c r="H182" s="4" t="s">
        <v>370</v>
      </c>
      <c r="I182" s="4" t="s">
        <v>426</v>
      </c>
      <c r="J182" s="4" t="s">
        <v>207</v>
      </c>
      <c r="K182" s="4" t="s">
        <v>242</v>
      </c>
      <c r="L182" s="4" t="s">
        <v>209</v>
      </c>
      <c r="M182" s="4" t="s">
        <v>197</v>
      </c>
      <c r="N182" s="4" t="s">
        <v>197</v>
      </c>
      <c r="O182" s="4" t="s">
        <v>192</v>
      </c>
      <c r="P182" s="4" t="s">
        <v>373</v>
      </c>
      <c r="Q182" s="4" t="s">
        <v>371</v>
      </c>
      <c r="R182" s="4" t="s">
        <v>544</v>
      </c>
    </row>
    <row r="183" spans="1:18" x14ac:dyDescent="0.3">
      <c r="A183" s="4" t="s">
        <v>372</v>
      </c>
      <c r="B183" s="4" t="s">
        <v>181</v>
      </c>
      <c r="C183" s="4" t="s">
        <v>196</v>
      </c>
      <c r="D183" s="4" t="s">
        <v>538</v>
      </c>
      <c r="E183" s="4" t="s">
        <v>228</v>
      </c>
      <c r="F183" s="4" t="s">
        <v>429</v>
      </c>
      <c r="G183" s="4" t="s">
        <v>347</v>
      </c>
      <c r="H183" s="4" t="s">
        <v>370</v>
      </c>
      <c r="I183" s="4" t="s">
        <v>426</v>
      </c>
      <c r="J183" s="4" t="s">
        <v>200</v>
      </c>
      <c r="K183" s="4" t="s">
        <v>242</v>
      </c>
      <c r="L183" s="4" t="s">
        <v>209</v>
      </c>
      <c r="M183" s="4" t="s">
        <v>197</v>
      </c>
      <c r="N183" s="4" t="s">
        <v>197</v>
      </c>
      <c r="O183" s="4" t="s">
        <v>192</v>
      </c>
      <c r="P183" s="4" t="s">
        <v>373</v>
      </c>
      <c r="Q183" s="4" t="s">
        <v>371</v>
      </c>
      <c r="R183" s="4" t="s">
        <v>555</v>
      </c>
    </row>
    <row r="184" spans="1:18" x14ac:dyDescent="0.3">
      <c r="A184" s="4" t="s">
        <v>372</v>
      </c>
      <c r="B184" s="4" t="s">
        <v>181</v>
      </c>
      <c r="C184" s="4" t="s">
        <v>196</v>
      </c>
      <c r="D184" s="4" t="s">
        <v>553</v>
      </c>
      <c r="E184" s="4" t="s">
        <v>228</v>
      </c>
      <c r="F184" s="4" t="s">
        <v>429</v>
      </c>
      <c r="G184" s="4" t="s">
        <v>347</v>
      </c>
      <c r="H184" s="4" t="s">
        <v>370</v>
      </c>
      <c r="I184" s="4" t="s">
        <v>426</v>
      </c>
      <c r="J184" s="4" t="s">
        <v>207</v>
      </c>
      <c r="K184" s="4" t="s">
        <v>242</v>
      </c>
      <c r="L184" s="4" t="s">
        <v>209</v>
      </c>
      <c r="M184" s="4" t="s">
        <v>197</v>
      </c>
      <c r="N184" s="4" t="s">
        <v>197</v>
      </c>
      <c r="O184" s="4" t="s">
        <v>192</v>
      </c>
      <c r="P184" s="4" t="s">
        <v>373</v>
      </c>
      <c r="Q184" s="4" t="s">
        <v>371</v>
      </c>
      <c r="R184" s="4" t="s">
        <v>534</v>
      </c>
    </row>
    <row r="185" spans="1:18" x14ac:dyDescent="0.3">
      <c r="A185" s="4" t="s">
        <v>372</v>
      </c>
      <c r="B185" s="4" t="s">
        <v>181</v>
      </c>
      <c r="C185" s="4" t="s">
        <v>196</v>
      </c>
      <c r="D185" s="4" t="s">
        <v>556</v>
      </c>
      <c r="E185" s="4" t="s">
        <v>228</v>
      </c>
      <c r="F185" s="4" t="s">
        <v>429</v>
      </c>
      <c r="G185" s="4" t="s">
        <v>347</v>
      </c>
      <c r="H185" s="4" t="s">
        <v>370</v>
      </c>
      <c r="I185" s="4" t="s">
        <v>426</v>
      </c>
      <c r="J185" s="4" t="s">
        <v>200</v>
      </c>
      <c r="K185" s="4" t="s">
        <v>242</v>
      </c>
      <c r="L185" s="4" t="s">
        <v>209</v>
      </c>
      <c r="M185" s="4" t="s">
        <v>197</v>
      </c>
      <c r="N185" s="4" t="s">
        <v>197</v>
      </c>
      <c r="O185" s="4" t="s">
        <v>192</v>
      </c>
      <c r="P185" s="4" t="s">
        <v>373</v>
      </c>
      <c r="Q185" s="4" t="s">
        <v>371</v>
      </c>
      <c r="R185" s="4" t="s">
        <v>526</v>
      </c>
    </row>
    <row r="186" spans="1:18" x14ac:dyDescent="0.3">
      <c r="A186" s="4" t="s">
        <v>372</v>
      </c>
      <c r="B186" s="4" t="s">
        <v>181</v>
      </c>
      <c r="C186" s="4" t="s">
        <v>196</v>
      </c>
      <c r="D186" s="4" t="s">
        <v>547</v>
      </c>
      <c r="E186" s="4" t="s">
        <v>228</v>
      </c>
      <c r="F186" s="4" t="s">
        <v>429</v>
      </c>
      <c r="G186" s="4" t="s">
        <v>347</v>
      </c>
      <c r="H186" s="4" t="s">
        <v>370</v>
      </c>
      <c r="I186" s="4" t="s">
        <v>426</v>
      </c>
      <c r="J186" s="4" t="s">
        <v>207</v>
      </c>
      <c r="K186" s="4" t="s">
        <v>242</v>
      </c>
      <c r="L186" s="4" t="s">
        <v>209</v>
      </c>
      <c r="M186" s="4" t="s">
        <v>197</v>
      </c>
      <c r="N186" s="4" t="s">
        <v>197</v>
      </c>
      <c r="O186" s="4" t="s">
        <v>192</v>
      </c>
      <c r="P186" s="4" t="s">
        <v>373</v>
      </c>
      <c r="Q186" s="4" t="s">
        <v>371</v>
      </c>
      <c r="R186" s="4" t="s">
        <v>539</v>
      </c>
    </row>
    <row r="187" spans="1:18" x14ac:dyDescent="0.3">
      <c r="A187" s="4" t="s">
        <v>372</v>
      </c>
      <c r="B187" s="4" t="s">
        <v>181</v>
      </c>
      <c r="C187" s="4" t="s">
        <v>196</v>
      </c>
      <c r="D187" s="4" t="s">
        <v>554</v>
      </c>
      <c r="E187" s="4" t="s">
        <v>228</v>
      </c>
      <c r="F187" s="4" t="s">
        <v>429</v>
      </c>
      <c r="G187" s="4" t="s">
        <v>347</v>
      </c>
      <c r="H187" s="4" t="s">
        <v>370</v>
      </c>
      <c r="I187" s="4" t="s">
        <v>426</v>
      </c>
      <c r="J187" s="4" t="s">
        <v>200</v>
      </c>
      <c r="K187" s="4" t="s">
        <v>242</v>
      </c>
      <c r="L187" s="4" t="s">
        <v>209</v>
      </c>
      <c r="M187" s="4" t="s">
        <v>197</v>
      </c>
      <c r="N187" s="4" t="s">
        <v>197</v>
      </c>
      <c r="O187" s="4" t="s">
        <v>192</v>
      </c>
      <c r="P187" s="4" t="s">
        <v>373</v>
      </c>
      <c r="Q187" s="4" t="s">
        <v>371</v>
      </c>
      <c r="R187" s="4" t="s">
        <v>532</v>
      </c>
    </row>
    <row r="188" spans="1:18" x14ac:dyDescent="0.3">
      <c r="A188" s="4" t="s">
        <v>372</v>
      </c>
      <c r="B188" s="4" t="s">
        <v>181</v>
      </c>
      <c r="C188" s="4" t="s">
        <v>196</v>
      </c>
      <c r="D188" s="4" t="s">
        <v>527</v>
      </c>
      <c r="E188" s="4" t="s">
        <v>228</v>
      </c>
      <c r="F188" s="4" t="s">
        <v>429</v>
      </c>
      <c r="G188" s="4" t="s">
        <v>347</v>
      </c>
      <c r="H188" s="4" t="s">
        <v>370</v>
      </c>
      <c r="I188" s="4" t="s">
        <v>426</v>
      </c>
      <c r="J188" s="4" t="s">
        <v>207</v>
      </c>
      <c r="K188" s="4" t="s">
        <v>242</v>
      </c>
      <c r="L188" s="4" t="s">
        <v>209</v>
      </c>
      <c r="M188" s="4" t="s">
        <v>197</v>
      </c>
      <c r="N188" s="4" t="s">
        <v>197</v>
      </c>
      <c r="O188" s="4" t="s">
        <v>192</v>
      </c>
      <c r="P188" s="4" t="s">
        <v>373</v>
      </c>
      <c r="Q188" s="4" t="s">
        <v>371</v>
      </c>
      <c r="R188" s="4" t="s">
        <v>528</v>
      </c>
    </row>
    <row r="189" spans="1:18" x14ac:dyDescent="0.3">
      <c r="A189" s="4" t="s">
        <v>372</v>
      </c>
      <c r="B189" s="4" t="s">
        <v>181</v>
      </c>
      <c r="C189" s="4" t="s">
        <v>196</v>
      </c>
      <c r="D189" s="4" t="s">
        <v>529</v>
      </c>
      <c r="E189" s="4" t="s">
        <v>228</v>
      </c>
      <c r="F189" s="4" t="s">
        <v>429</v>
      </c>
      <c r="G189" s="4" t="s">
        <v>347</v>
      </c>
      <c r="H189" s="4" t="s">
        <v>370</v>
      </c>
      <c r="I189" s="4" t="s">
        <v>426</v>
      </c>
      <c r="J189" s="4" t="s">
        <v>200</v>
      </c>
      <c r="K189" s="4" t="s">
        <v>242</v>
      </c>
      <c r="L189" s="4" t="s">
        <v>209</v>
      </c>
      <c r="M189" s="4" t="s">
        <v>197</v>
      </c>
      <c r="N189" s="4" t="s">
        <v>197</v>
      </c>
      <c r="O189" s="4" t="s">
        <v>192</v>
      </c>
      <c r="P189" s="4" t="s">
        <v>373</v>
      </c>
      <c r="Q189" s="4" t="s">
        <v>371</v>
      </c>
      <c r="R189" s="4" t="s">
        <v>533</v>
      </c>
    </row>
    <row r="190" spans="1:18" x14ac:dyDescent="0.3">
      <c r="A190" s="4" t="s">
        <v>372</v>
      </c>
      <c r="B190" s="4" t="s">
        <v>181</v>
      </c>
      <c r="C190" s="4" t="s">
        <v>196</v>
      </c>
      <c r="D190" s="4" t="s">
        <v>531</v>
      </c>
      <c r="E190" s="4" t="s">
        <v>228</v>
      </c>
      <c r="F190" s="4" t="s">
        <v>429</v>
      </c>
      <c r="G190" s="4" t="s">
        <v>347</v>
      </c>
      <c r="H190" s="4" t="s">
        <v>370</v>
      </c>
      <c r="I190" s="4" t="s">
        <v>426</v>
      </c>
      <c r="J190" s="4" t="s">
        <v>207</v>
      </c>
      <c r="K190" s="4" t="s">
        <v>242</v>
      </c>
      <c r="L190" s="4" t="s">
        <v>209</v>
      </c>
      <c r="M190" s="4" t="s">
        <v>197</v>
      </c>
      <c r="N190" s="4" t="s">
        <v>197</v>
      </c>
      <c r="O190" s="4" t="s">
        <v>192</v>
      </c>
      <c r="P190" s="4" t="s">
        <v>373</v>
      </c>
      <c r="Q190" s="4" t="s">
        <v>371</v>
      </c>
      <c r="R190" s="4" t="s">
        <v>545</v>
      </c>
    </row>
    <row r="191" spans="1:18" x14ac:dyDescent="0.3">
      <c r="A191" s="4" t="s">
        <v>372</v>
      </c>
      <c r="B191" s="4" t="s">
        <v>181</v>
      </c>
      <c r="C191" s="4" t="s">
        <v>196</v>
      </c>
      <c r="D191" s="4" t="s">
        <v>530</v>
      </c>
      <c r="E191" s="4" t="s">
        <v>228</v>
      </c>
      <c r="F191" s="4" t="s">
        <v>429</v>
      </c>
      <c r="G191" s="4" t="s">
        <v>347</v>
      </c>
      <c r="H191" s="4" t="s">
        <v>370</v>
      </c>
      <c r="I191" s="4" t="s">
        <v>426</v>
      </c>
      <c r="J191" s="4" t="s">
        <v>200</v>
      </c>
      <c r="K191" s="4" t="s">
        <v>242</v>
      </c>
      <c r="L191" s="4" t="s">
        <v>209</v>
      </c>
      <c r="M191" s="4" t="s">
        <v>197</v>
      </c>
      <c r="N191" s="4" t="s">
        <v>197</v>
      </c>
      <c r="O191" s="4" t="s">
        <v>192</v>
      </c>
      <c r="P191" s="4" t="s">
        <v>373</v>
      </c>
      <c r="Q191" s="4" t="s">
        <v>371</v>
      </c>
      <c r="R191" s="4" t="s">
        <v>551</v>
      </c>
    </row>
    <row r="192" spans="1:18" x14ac:dyDescent="0.3">
      <c r="A192" s="4" t="s">
        <v>372</v>
      </c>
      <c r="B192" s="4" t="s">
        <v>181</v>
      </c>
      <c r="C192" s="4" t="s">
        <v>196</v>
      </c>
      <c r="D192" s="4" t="s">
        <v>337</v>
      </c>
      <c r="E192" s="4" t="s">
        <v>228</v>
      </c>
      <c r="F192" s="4" t="s">
        <v>429</v>
      </c>
      <c r="G192" s="4" t="s">
        <v>351</v>
      </c>
      <c r="H192" s="4" t="s">
        <v>247</v>
      </c>
      <c r="I192" s="4" t="s">
        <v>426</v>
      </c>
      <c r="J192" s="4" t="s">
        <v>433</v>
      </c>
      <c r="K192" s="4" t="s">
        <v>307</v>
      </c>
      <c r="L192" s="4" t="s">
        <v>209</v>
      </c>
      <c r="M192" s="4" t="s">
        <v>438</v>
      </c>
      <c r="N192" s="4" t="s">
        <v>191</v>
      </c>
      <c r="O192" s="4" t="s">
        <v>192</v>
      </c>
      <c r="P192" s="4" t="s">
        <v>373</v>
      </c>
      <c r="Q192" s="4" t="s">
        <v>371</v>
      </c>
      <c r="R192" s="4" t="s">
        <v>540</v>
      </c>
    </row>
    <row r="193" spans="1:18" x14ac:dyDescent="0.3">
      <c r="A193" s="4" t="s">
        <v>372</v>
      </c>
      <c r="B193" s="4" t="s">
        <v>181</v>
      </c>
      <c r="C193" s="4" t="s">
        <v>196</v>
      </c>
      <c r="D193" s="4" t="s">
        <v>535</v>
      </c>
      <c r="E193" s="4" t="s">
        <v>228</v>
      </c>
      <c r="F193" s="4" t="s">
        <v>429</v>
      </c>
      <c r="G193" s="4" t="s">
        <v>319</v>
      </c>
      <c r="H193" s="4" t="s">
        <v>240</v>
      </c>
      <c r="I193" s="4" t="s">
        <v>425</v>
      </c>
      <c r="J193" s="4" t="s">
        <v>439</v>
      </c>
      <c r="K193" s="4" t="s">
        <v>110</v>
      </c>
      <c r="L193" s="4" t="s">
        <v>209</v>
      </c>
      <c r="M193" s="4" t="s">
        <v>438</v>
      </c>
      <c r="N193" s="4" t="s">
        <v>191</v>
      </c>
      <c r="O193" s="4" t="s">
        <v>192</v>
      </c>
      <c r="P193" s="4" t="s">
        <v>373</v>
      </c>
      <c r="Q193" s="4" t="s">
        <v>371</v>
      </c>
      <c r="R193" s="4" t="s">
        <v>536</v>
      </c>
    </row>
    <row r="194" spans="1:18" x14ac:dyDescent="0.3">
      <c r="A194" s="4" t="s">
        <v>350</v>
      </c>
      <c r="B194" s="4" t="s">
        <v>181</v>
      </c>
      <c r="C194" s="4" t="s">
        <v>196</v>
      </c>
      <c r="D194" s="4" t="s">
        <v>569</v>
      </c>
      <c r="E194" s="4" t="s">
        <v>228</v>
      </c>
      <c r="F194" s="4" t="s">
        <v>429</v>
      </c>
      <c r="G194" s="4" t="s">
        <v>259</v>
      </c>
      <c r="H194" s="4" t="s">
        <v>332</v>
      </c>
      <c r="I194" s="4" t="s">
        <v>426</v>
      </c>
      <c r="J194" s="4" t="s">
        <v>433</v>
      </c>
      <c r="K194" s="4" t="s">
        <v>306</v>
      </c>
      <c r="L194" s="4" t="s">
        <v>209</v>
      </c>
      <c r="M194" s="4" t="s">
        <v>438</v>
      </c>
      <c r="N194" s="4" t="s">
        <v>191</v>
      </c>
      <c r="O194" s="4" t="s">
        <v>192</v>
      </c>
      <c r="P194" s="4" t="s">
        <v>349</v>
      </c>
      <c r="Q194" s="4" t="s">
        <v>348</v>
      </c>
      <c r="R194" s="4" t="s">
        <v>548</v>
      </c>
    </row>
    <row r="195" spans="1:18" x14ac:dyDescent="0.3">
      <c r="A195" s="4" t="s">
        <v>350</v>
      </c>
      <c r="B195" s="4" t="s">
        <v>181</v>
      </c>
      <c r="C195" s="4" t="s">
        <v>196</v>
      </c>
      <c r="D195" s="4" t="s">
        <v>388</v>
      </c>
      <c r="E195" s="4" t="s">
        <v>228</v>
      </c>
      <c r="F195" s="4" t="s">
        <v>429</v>
      </c>
      <c r="G195" s="4" t="s">
        <v>256</v>
      </c>
      <c r="H195" s="4" t="s">
        <v>246</v>
      </c>
      <c r="I195" s="4" t="s">
        <v>426</v>
      </c>
      <c r="J195" s="4" t="s">
        <v>433</v>
      </c>
      <c r="K195" s="4" t="s">
        <v>549</v>
      </c>
      <c r="L195" s="4" t="s">
        <v>209</v>
      </c>
      <c r="M195" s="4" t="s">
        <v>438</v>
      </c>
      <c r="N195" s="4" t="s">
        <v>191</v>
      </c>
      <c r="O195" s="4" t="s">
        <v>192</v>
      </c>
      <c r="P195" s="4" t="s">
        <v>349</v>
      </c>
      <c r="Q195" s="4" t="s">
        <v>348</v>
      </c>
      <c r="R195" s="4" t="s">
        <v>550</v>
      </c>
    </row>
    <row r="196" spans="1:18" x14ac:dyDescent="0.3">
      <c r="A196" s="4" t="s">
        <v>350</v>
      </c>
      <c r="B196" s="4" t="s">
        <v>181</v>
      </c>
      <c r="C196" s="4" t="s">
        <v>196</v>
      </c>
      <c r="D196" s="4" t="s">
        <v>342</v>
      </c>
      <c r="E196" s="4" t="s">
        <v>228</v>
      </c>
      <c r="F196" s="4" t="s">
        <v>429</v>
      </c>
      <c r="G196" s="4" t="s">
        <v>319</v>
      </c>
      <c r="H196" s="4" t="s">
        <v>240</v>
      </c>
      <c r="I196" s="4" t="s">
        <v>426</v>
      </c>
      <c r="J196" s="4" t="s">
        <v>412</v>
      </c>
      <c r="K196" s="4" t="s">
        <v>113</v>
      </c>
      <c r="L196" s="4" t="s">
        <v>209</v>
      </c>
      <c r="M196" s="4" t="s">
        <v>197</v>
      </c>
      <c r="N196" s="4" t="s">
        <v>197</v>
      </c>
      <c r="O196" s="4" t="s">
        <v>192</v>
      </c>
      <c r="P196" s="4" t="s">
        <v>349</v>
      </c>
      <c r="Q196" s="4" t="s">
        <v>348</v>
      </c>
      <c r="R196" s="4" t="s">
        <v>546</v>
      </c>
    </row>
    <row r="197" spans="1:18" x14ac:dyDescent="0.3">
      <c r="A197" s="4" t="s">
        <v>350</v>
      </c>
      <c r="B197" s="4" t="s">
        <v>181</v>
      </c>
      <c r="C197" s="4" t="s">
        <v>196</v>
      </c>
      <c r="D197" s="4" t="s">
        <v>570</v>
      </c>
      <c r="E197" s="4" t="s">
        <v>228</v>
      </c>
      <c r="F197" s="4" t="s">
        <v>429</v>
      </c>
      <c r="G197" s="4" t="s">
        <v>326</v>
      </c>
      <c r="H197" s="4" t="s">
        <v>258</v>
      </c>
      <c r="I197" s="4" t="s">
        <v>426</v>
      </c>
      <c r="J197" s="4" t="s">
        <v>433</v>
      </c>
      <c r="K197" s="4" t="s">
        <v>97</v>
      </c>
      <c r="L197" s="4" t="s">
        <v>209</v>
      </c>
      <c r="M197" s="4" t="s">
        <v>438</v>
      </c>
      <c r="N197" s="4" t="s">
        <v>206</v>
      </c>
      <c r="O197" s="4" t="s">
        <v>192</v>
      </c>
      <c r="P197" s="4" t="s">
        <v>349</v>
      </c>
      <c r="Q197" s="4" t="s">
        <v>348</v>
      </c>
      <c r="R197" s="4" t="s">
        <v>537</v>
      </c>
    </row>
    <row r="198" spans="1:18" x14ac:dyDescent="0.3">
      <c r="A198" s="4" t="s">
        <v>353</v>
      </c>
      <c r="B198" s="4" t="s">
        <v>181</v>
      </c>
      <c r="C198" s="4" t="s">
        <v>196</v>
      </c>
      <c r="D198" s="4" t="s">
        <v>379</v>
      </c>
      <c r="E198" s="4" t="s">
        <v>228</v>
      </c>
      <c r="F198" s="4" t="s">
        <v>429</v>
      </c>
      <c r="G198" s="4" t="s">
        <v>252</v>
      </c>
      <c r="H198" s="4" t="s">
        <v>245</v>
      </c>
      <c r="I198" s="4" t="s">
        <v>425</v>
      </c>
      <c r="J198" s="4" t="s">
        <v>434</v>
      </c>
      <c r="K198" s="4" t="s">
        <v>70</v>
      </c>
      <c r="L198" s="4" t="s">
        <v>209</v>
      </c>
      <c r="M198" s="4" t="s">
        <v>438</v>
      </c>
      <c r="N198" s="4" t="s">
        <v>191</v>
      </c>
      <c r="O198" s="4" t="s">
        <v>192</v>
      </c>
      <c r="P198" s="4" t="s">
        <v>354</v>
      </c>
      <c r="Q198" s="4" t="s">
        <v>355</v>
      </c>
      <c r="R198" s="4" t="s">
        <v>541</v>
      </c>
    </row>
    <row r="199" spans="1:18" x14ac:dyDescent="0.3">
      <c r="A199" s="4" t="s">
        <v>353</v>
      </c>
      <c r="B199" s="4" t="s">
        <v>181</v>
      </c>
      <c r="C199" s="4" t="s">
        <v>196</v>
      </c>
      <c r="D199" s="4" t="s">
        <v>571</v>
      </c>
      <c r="E199" s="4" t="s">
        <v>228</v>
      </c>
      <c r="F199" s="4" t="s">
        <v>429</v>
      </c>
      <c r="G199" s="4" t="s">
        <v>252</v>
      </c>
      <c r="H199" s="4" t="s">
        <v>245</v>
      </c>
      <c r="I199" s="4" t="s">
        <v>425</v>
      </c>
      <c r="J199" s="4" t="s">
        <v>419</v>
      </c>
      <c r="K199" s="4" t="s">
        <v>10</v>
      </c>
      <c r="L199" s="4" t="s">
        <v>209</v>
      </c>
      <c r="M199" s="4" t="s">
        <v>438</v>
      </c>
      <c r="N199" s="4" t="s">
        <v>191</v>
      </c>
      <c r="O199" s="4" t="s">
        <v>192</v>
      </c>
      <c r="P199" s="4" t="s">
        <v>354</v>
      </c>
      <c r="Q199" s="4" t="s">
        <v>355</v>
      </c>
      <c r="R199" s="4" t="s">
        <v>542</v>
      </c>
    </row>
    <row r="200" spans="1:18" x14ac:dyDescent="0.3">
      <c r="A200" s="4" t="s">
        <v>353</v>
      </c>
      <c r="B200" s="4" t="s">
        <v>181</v>
      </c>
      <c r="C200" s="4" t="s">
        <v>196</v>
      </c>
      <c r="D200" s="4" t="s">
        <v>317</v>
      </c>
      <c r="E200" s="4" t="s">
        <v>228</v>
      </c>
      <c r="F200" s="4" t="s">
        <v>429</v>
      </c>
      <c r="G200" s="4" t="s">
        <v>543</v>
      </c>
      <c r="H200" s="4" t="s">
        <v>352</v>
      </c>
      <c r="I200" s="4" t="s">
        <v>425</v>
      </c>
      <c r="J200" s="4" t="s">
        <v>419</v>
      </c>
      <c r="K200" s="4" t="s">
        <v>69</v>
      </c>
      <c r="L200" s="4" t="s">
        <v>209</v>
      </c>
      <c r="M200" s="4" t="s">
        <v>438</v>
      </c>
      <c r="N200" s="4" t="s">
        <v>198</v>
      </c>
      <c r="O200" s="4" t="s">
        <v>205</v>
      </c>
      <c r="P200" s="4" t="s">
        <v>354</v>
      </c>
      <c r="Q200" s="4" t="s">
        <v>196</v>
      </c>
      <c r="R200" s="4" t="s">
        <v>196</v>
      </c>
    </row>
    <row r="201" spans="1:18" x14ac:dyDescent="0.3">
      <c r="A201" s="4" t="s">
        <v>353</v>
      </c>
      <c r="B201" s="4" t="s">
        <v>181</v>
      </c>
      <c r="C201" s="4" t="s">
        <v>196</v>
      </c>
      <c r="D201" s="4" t="s">
        <v>338</v>
      </c>
      <c r="E201" s="4" t="s">
        <v>228</v>
      </c>
      <c r="F201" s="4" t="s">
        <v>429</v>
      </c>
      <c r="G201" s="4" t="s">
        <v>356</v>
      </c>
      <c r="H201" s="4" t="s">
        <v>248</v>
      </c>
      <c r="I201" s="4" t="s">
        <v>425</v>
      </c>
      <c r="J201" s="4" t="s">
        <v>419</v>
      </c>
      <c r="K201" s="4" t="s">
        <v>341</v>
      </c>
      <c r="L201" s="4" t="s">
        <v>209</v>
      </c>
      <c r="M201" s="4" t="s">
        <v>438</v>
      </c>
      <c r="N201" s="4" t="s">
        <v>191</v>
      </c>
      <c r="O201" s="4" t="s">
        <v>192</v>
      </c>
      <c r="P201" s="4" t="s">
        <v>354</v>
      </c>
      <c r="Q201" s="4" t="s">
        <v>355</v>
      </c>
      <c r="R201" s="4" t="s">
        <v>552</v>
      </c>
    </row>
    <row r="202" spans="1:18" x14ac:dyDescent="0.3">
      <c r="A202" s="4" t="s">
        <v>353</v>
      </c>
      <c r="B202" s="4" t="s">
        <v>181</v>
      </c>
      <c r="C202" s="4" t="s">
        <v>196</v>
      </c>
      <c r="D202" s="4" t="s">
        <v>343</v>
      </c>
      <c r="E202" s="4" t="s">
        <v>228</v>
      </c>
      <c r="F202" s="4" t="s">
        <v>429</v>
      </c>
      <c r="G202" s="4" t="s">
        <v>351</v>
      </c>
      <c r="H202" s="4" t="s">
        <v>247</v>
      </c>
      <c r="I202" s="4" t="s">
        <v>426</v>
      </c>
      <c r="J202" s="4" t="s">
        <v>419</v>
      </c>
      <c r="K202" s="4" t="s">
        <v>264</v>
      </c>
      <c r="L202" s="4" t="s">
        <v>209</v>
      </c>
      <c r="M202" s="4" t="s">
        <v>438</v>
      </c>
      <c r="N202" s="4" t="s">
        <v>198</v>
      </c>
      <c r="O202" s="4" t="s">
        <v>205</v>
      </c>
      <c r="P202" s="4" t="s">
        <v>354</v>
      </c>
      <c r="Q202" s="4" t="s">
        <v>196</v>
      </c>
      <c r="R202" s="4" t="s">
        <v>196</v>
      </c>
    </row>
    <row r="203" spans="1:18" x14ac:dyDescent="0.3">
      <c r="A203" s="4" t="s">
        <v>353</v>
      </c>
      <c r="B203" s="4" t="s">
        <v>181</v>
      </c>
      <c r="C203" s="4" t="s">
        <v>196</v>
      </c>
      <c r="D203" s="4" t="s">
        <v>562</v>
      </c>
      <c r="E203" s="4" t="s">
        <v>228</v>
      </c>
      <c r="F203" s="4" t="s">
        <v>429</v>
      </c>
      <c r="G203" s="4" t="s">
        <v>251</v>
      </c>
      <c r="H203" s="4" t="s">
        <v>243</v>
      </c>
      <c r="I203" s="4" t="s">
        <v>425</v>
      </c>
      <c r="J203" s="4" t="s">
        <v>419</v>
      </c>
      <c r="K203" s="4" t="s">
        <v>35</v>
      </c>
      <c r="L203" s="4" t="s">
        <v>209</v>
      </c>
      <c r="M203" s="4" t="s">
        <v>438</v>
      </c>
      <c r="N203" s="4" t="s">
        <v>198</v>
      </c>
      <c r="O203" s="4" t="s">
        <v>205</v>
      </c>
      <c r="P203" s="4" t="s">
        <v>354</v>
      </c>
      <c r="Q203" s="4" t="s">
        <v>196</v>
      </c>
      <c r="R203" s="4" t="s">
        <v>196</v>
      </c>
    </row>
    <row r="204" spans="1:18" x14ac:dyDescent="0.3">
      <c r="A204" s="4" t="s">
        <v>353</v>
      </c>
      <c r="B204" s="4" t="s">
        <v>181</v>
      </c>
      <c r="C204" s="4" t="s">
        <v>196</v>
      </c>
      <c r="D204" s="4" t="s">
        <v>124</v>
      </c>
      <c r="E204" s="4" t="s">
        <v>228</v>
      </c>
      <c r="F204" s="4" t="s">
        <v>429</v>
      </c>
      <c r="G204" s="4" t="s">
        <v>326</v>
      </c>
      <c r="H204" s="4" t="s">
        <v>255</v>
      </c>
      <c r="I204" s="4" t="s">
        <v>425</v>
      </c>
      <c r="J204" s="4" t="s">
        <v>427</v>
      </c>
      <c r="K204" s="4" t="s">
        <v>68</v>
      </c>
      <c r="L204" s="4" t="s">
        <v>209</v>
      </c>
      <c r="M204" s="4" t="s">
        <v>438</v>
      </c>
      <c r="N204" s="4" t="s">
        <v>198</v>
      </c>
      <c r="O204" s="4" t="s">
        <v>205</v>
      </c>
      <c r="P204" s="4" t="s">
        <v>354</v>
      </c>
      <c r="Q204" s="4" t="s">
        <v>196</v>
      </c>
      <c r="R204" s="4" t="s">
        <v>196</v>
      </c>
    </row>
    <row r="205" spans="1:18" x14ac:dyDescent="0.3">
      <c r="A205" s="4" t="s">
        <v>353</v>
      </c>
      <c r="B205" s="4" t="s">
        <v>181</v>
      </c>
      <c r="C205" s="4" t="s">
        <v>196</v>
      </c>
      <c r="D205" s="4" t="s">
        <v>384</v>
      </c>
      <c r="E205" s="4" t="s">
        <v>228</v>
      </c>
      <c r="F205" s="4" t="s">
        <v>429</v>
      </c>
      <c r="G205" s="4" t="s">
        <v>357</v>
      </c>
      <c r="H205" s="4" t="s">
        <v>127</v>
      </c>
      <c r="I205" s="4" t="s">
        <v>425</v>
      </c>
      <c r="J205" s="4" t="s">
        <v>419</v>
      </c>
      <c r="K205" s="4" t="s">
        <v>261</v>
      </c>
      <c r="L205" s="4" t="s">
        <v>209</v>
      </c>
      <c r="M205" s="4" t="s">
        <v>438</v>
      </c>
      <c r="N205" s="4" t="s">
        <v>191</v>
      </c>
      <c r="O205" s="4" t="s">
        <v>192</v>
      </c>
      <c r="P205" s="4" t="s">
        <v>354</v>
      </c>
      <c r="Q205" s="4" t="s">
        <v>355</v>
      </c>
      <c r="R205" s="4" t="s">
        <v>566</v>
      </c>
    </row>
    <row r="206" spans="1:18" x14ac:dyDescent="0.3">
      <c r="A206" s="4" t="s">
        <v>353</v>
      </c>
      <c r="B206" s="4" t="s">
        <v>181</v>
      </c>
      <c r="C206" s="4" t="s">
        <v>196</v>
      </c>
      <c r="D206" s="4" t="s">
        <v>385</v>
      </c>
      <c r="E206" s="4" t="s">
        <v>228</v>
      </c>
      <c r="F206" s="4" t="s">
        <v>429</v>
      </c>
      <c r="G206" s="4" t="s">
        <v>251</v>
      </c>
      <c r="H206" s="4" t="s">
        <v>243</v>
      </c>
      <c r="I206" s="4" t="s">
        <v>425</v>
      </c>
      <c r="J206" s="4" t="s">
        <v>419</v>
      </c>
      <c r="K206" s="4" t="s">
        <v>7</v>
      </c>
      <c r="L206" s="4" t="s">
        <v>209</v>
      </c>
      <c r="M206" s="4" t="s">
        <v>438</v>
      </c>
      <c r="N206" s="4" t="s">
        <v>198</v>
      </c>
      <c r="O206" s="4" t="s">
        <v>205</v>
      </c>
      <c r="P206" s="4" t="s">
        <v>354</v>
      </c>
      <c r="Q206" s="4" t="s">
        <v>196</v>
      </c>
      <c r="R206" s="4" t="s">
        <v>196</v>
      </c>
    </row>
    <row r="207" spans="1:18" x14ac:dyDescent="0.3">
      <c r="A207" s="4" t="s">
        <v>353</v>
      </c>
      <c r="B207" s="4" t="s">
        <v>181</v>
      </c>
      <c r="C207" s="4" t="s">
        <v>196</v>
      </c>
      <c r="D207" s="4" t="s">
        <v>560</v>
      </c>
      <c r="E207" s="4" t="s">
        <v>228</v>
      </c>
      <c r="F207" s="4" t="s">
        <v>429</v>
      </c>
      <c r="G207" s="4" t="s">
        <v>259</v>
      </c>
      <c r="H207" s="4" t="s">
        <v>130</v>
      </c>
      <c r="I207" s="4" t="s">
        <v>426</v>
      </c>
      <c r="J207" s="4" t="s">
        <v>419</v>
      </c>
      <c r="K207" s="4" t="s">
        <v>122</v>
      </c>
      <c r="L207" s="4" t="s">
        <v>209</v>
      </c>
      <c r="M207" s="4" t="s">
        <v>438</v>
      </c>
      <c r="N207" s="4" t="s">
        <v>198</v>
      </c>
      <c r="O207" s="4" t="s">
        <v>205</v>
      </c>
      <c r="P207" s="4" t="s">
        <v>354</v>
      </c>
      <c r="Q207" s="4" t="s">
        <v>196</v>
      </c>
      <c r="R207" s="4" t="s">
        <v>196</v>
      </c>
    </row>
  </sheetData>
  <phoneticPr fontId="7" type="noConversion"/>
  <pageMargins left="0.69999998807907104" right="0.69999998807907104" top="0.75" bottom="0.75" header="0.30000001192092896" footer="0.30000001192092896"/>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4"/>
  <sheetViews>
    <sheetView zoomScaleNormal="100" zoomScaleSheetLayoutView="75" workbookViewId="0">
      <selection activeCell="G21" sqref="G21"/>
    </sheetView>
  </sheetViews>
  <sheetFormatPr defaultColWidth="9" defaultRowHeight="16.5" x14ac:dyDescent="0.3"/>
  <cols>
    <col min="1" max="1" width="12.875" style="30" bestFit="1" customWidth="1"/>
    <col min="2" max="2" width="15.125" style="30" bestFit="1" customWidth="1"/>
    <col min="3" max="3" width="24.375" style="30" customWidth="1"/>
    <col min="4" max="16384" width="9" style="30"/>
  </cols>
  <sheetData>
    <row r="1" spans="1:3" x14ac:dyDescent="0.3">
      <c r="A1" s="29" t="s">
        <v>277</v>
      </c>
      <c r="B1" s="29" t="s">
        <v>278</v>
      </c>
      <c r="C1" s="29" t="s">
        <v>443</v>
      </c>
    </row>
    <row r="2" spans="1:3" x14ac:dyDescent="0.3">
      <c r="A2" s="31" t="s">
        <v>451</v>
      </c>
      <c r="B2" s="5" t="s">
        <v>444</v>
      </c>
      <c r="C2" s="5">
        <v>0.7</v>
      </c>
    </row>
    <row r="3" spans="1:3" x14ac:dyDescent="0.3">
      <c r="A3" s="31" t="s">
        <v>445</v>
      </c>
      <c r="B3" s="5" t="s">
        <v>184</v>
      </c>
      <c r="C3" s="5">
        <v>0.7</v>
      </c>
    </row>
    <row r="4" spans="1:3" x14ac:dyDescent="0.3">
      <c r="A4" s="31" t="s">
        <v>452</v>
      </c>
      <c r="B4" s="5" t="s">
        <v>467</v>
      </c>
      <c r="C4" s="5">
        <v>0.7</v>
      </c>
    </row>
    <row r="5" spans="1:3" x14ac:dyDescent="0.3">
      <c r="A5" s="31" t="s">
        <v>446</v>
      </c>
      <c r="B5" s="5" t="s">
        <v>217</v>
      </c>
      <c r="C5" s="5">
        <v>0.7</v>
      </c>
    </row>
    <row r="6" spans="1:3" x14ac:dyDescent="0.3">
      <c r="A6" s="31" t="s">
        <v>461</v>
      </c>
      <c r="B6" s="5" t="s">
        <v>279</v>
      </c>
      <c r="C6" s="5">
        <v>0.7</v>
      </c>
    </row>
    <row r="7" spans="1:3" x14ac:dyDescent="0.3">
      <c r="A7" s="31" t="s">
        <v>457</v>
      </c>
      <c r="B7" s="5" t="s">
        <v>447</v>
      </c>
      <c r="C7" s="5">
        <v>0.8</v>
      </c>
    </row>
    <row r="8" spans="1:3" x14ac:dyDescent="0.3">
      <c r="A8" s="31" t="s">
        <v>460</v>
      </c>
      <c r="B8" s="5" t="s">
        <v>448</v>
      </c>
      <c r="C8" s="5">
        <v>0.8</v>
      </c>
    </row>
    <row r="9" spans="1:3" x14ac:dyDescent="0.3">
      <c r="A9" s="31" t="s">
        <v>453</v>
      </c>
      <c r="B9" s="5" t="s">
        <v>459</v>
      </c>
      <c r="C9" s="5">
        <v>0.8</v>
      </c>
    </row>
    <row r="10" spans="1:3" x14ac:dyDescent="0.3">
      <c r="A10" s="31" t="s">
        <v>462</v>
      </c>
      <c r="B10" s="5" t="s">
        <v>218</v>
      </c>
      <c r="C10" s="5">
        <v>0.8</v>
      </c>
    </row>
    <row r="11" spans="1:3" x14ac:dyDescent="0.3">
      <c r="A11" s="31" t="s">
        <v>454</v>
      </c>
      <c r="B11" s="5" t="s">
        <v>456</v>
      </c>
      <c r="C11" s="5">
        <v>0.8</v>
      </c>
    </row>
    <row r="12" spans="1:3" x14ac:dyDescent="0.3">
      <c r="A12" s="31" t="s">
        <v>463</v>
      </c>
      <c r="B12" s="5" t="s">
        <v>468</v>
      </c>
      <c r="C12" s="5">
        <v>0.8</v>
      </c>
    </row>
    <row r="13" spans="1:3" x14ac:dyDescent="0.3">
      <c r="A13" s="31" t="s">
        <v>464</v>
      </c>
      <c r="B13" s="5" t="s">
        <v>465</v>
      </c>
      <c r="C13" s="5">
        <v>0.9</v>
      </c>
    </row>
    <row r="14" spans="1:3" x14ac:dyDescent="0.3">
      <c r="A14" s="31" t="s">
        <v>489</v>
      </c>
      <c r="B14" s="5" t="s">
        <v>484</v>
      </c>
      <c r="C14" s="5">
        <v>0.9</v>
      </c>
    </row>
    <row r="15" spans="1:3" x14ac:dyDescent="0.3">
      <c r="A15" s="31" t="s">
        <v>475</v>
      </c>
      <c r="B15" s="5" t="s">
        <v>486</v>
      </c>
      <c r="C15" s="5">
        <v>0.9</v>
      </c>
    </row>
    <row r="16" spans="1:3" x14ac:dyDescent="0.3">
      <c r="A16" s="31" t="s">
        <v>481</v>
      </c>
      <c r="B16" s="5" t="s">
        <v>477</v>
      </c>
      <c r="C16" s="5">
        <v>0.9</v>
      </c>
    </row>
    <row r="17" spans="1:3" x14ac:dyDescent="0.3">
      <c r="A17" s="31" t="s">
        <v>496</v>
      </c>
      <c r="B17" s="5" t="s">
        <v>478</v>
      </c>
      <c r="C17" s="5">
        <v>0.9</v>
      </c>
    </row>
    <row r="18" spans="1:3" x14ac:dyDescent="0.3">
      <c r="A18" s="31" t="s">
        <v>493</v>
      </c>
      <c r="B18" s="5" t="s">
        <v>487</v>
      </c>
      <c r="C18" s="5">
        <v>0.9</v>
      </c>
    </row>
    <row r="19" spans="1:3" x14ac:dyDescent="0.3">
      <c r="A19" s="31" t="s">
        <v>494</v>
      </c>
      <c r="B19" s="5" t="s">
        <v>214</v>
      </c>
      <c r="C19" s="5">
        <v>0.9</v>
      </c>
    </row>
    <row r="20" spans="1:3" x14ac:dyDescent="0.3">
      <c r="A20" s="32" t="s">
        <v>495</v>
      </c>
      <c r="B20" s="5" t="s">
        <v>480</v>
      </c>
      <c r="C20" s="5">
        <v>0.9</v>
      </c>
    </row>
    <row r="21" spans="1:3" x14ac:dyDescent="0.3">
      <c r="A21" s="31" t="s">
        <v>497</v>
      </c>
      <c r="B21" s="5" t="s">
        <v>482</v>
      </c>
      <c r="C21" s="5">
        <v>0.9</v>
      </c>
    </row>
    <row r="22" spans="1:3" x14ac:dyDescent="0.3">
      <c r="A22" s="31" t="s">
        <v>479</v>
      </c>
      <c r="B22" s="5" t="s">
        <v>476</v>
      </c>
      <c r="C22" s="5">
        <v>0.9</v>
      </c>
    </row>
    <row r="23" spans="1:3" x14ac:dyDescent="0.3">
      <c r="A23" s="31" t="s">
        <v>485</v>
      </c>
      <c r="B23" s="5" t="s">
        <v>474</v>
      </c>
      <c r="C23" s="5">
        <v>0.9</v>
      </c>
    </row>
    <row r="24" spans="1:3" x14ac:dyDescent="0.3">
      <c r="A24" s="31" t="s">
        <v>492</v>
      </c>
      <c r="B24" s="5" t="s">
        <v>488</v>
      </c>
      <c r="C24" s="5">
        <v>0.9</v>
      </c>
    </row>
  </sheetData>
  <phoneticPr fontId="7" type="noConversion"/>
  <pageMargins left="0.69999998807907104" right="0.69999998807907104" top="0.75" bottom="0.75" header="0.30000001192092896" footer="0.30000001192092896"/>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2" baseType="variant">
      <vt:variant>
        <vt:lpstr>워크시트</vt:lpstr>
      </vt:variant>
      <vt:variant>
        <vt:i4>11</vt:i4>
      </vt:variant>
    </vt:vector>
  </HeadingPairs>
  <TitlesOfParts>
    <vt:vector size="11" baseType="lpstr">
      <vt:lpstr>엘포씨 환급 (2026년 조정계수 적용)</vt:lpstr>
      <vt:lpstr>엘포씨 AI기초 (2026년 조정계수 적용)</vt:lpstr>
      <vt:lpstr>엘포씨 환급 (2025년 조정계수 적용)</vt:lpstr>
      <vt:lpstr>엘포씨 환급 교강사 배정 현황</vt:lpstr>
      <vt:lpstr>엘포씨 기직카 (2025년 조정계수 적용)</vt:lpstr>
      <vt:lpstr>엘포씨 환급(25년 1월까지)</vt:lpstr>
      <vt:lpstr>엘포씨 기직카(25년 1월까지)</vt:lpstr>
      <vt:lpstr>엘포씨 과정심사결과</vt:lpstr>
      <vt:lpstr>조정계수 2024.02.01</vt:lpstr>
      <vt:lpstr>조정계수 2025.02.01</vt:lpstr>
      <vt:lpstr>조정계수 2026.02.01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이예진</cp:lastModifiedBy>
  <dcterms:created xsi:type="dcterms:W3CDTF">2024-01-11T01:24:23Z</dcterms:created>
  <dcterms:modified xsi:type="dcterms:W3CDTF">2026-03-26T06:54:33Z</dcterms:modified>
</cp:coreProperties>
</file>